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codeName="ThisWorkbook" defaultThemeVersion="124226"/>
  <mc:AlternateContent xmlns:mc="http://schemas.openxmlformats.org/markup-compatibility/2006">
    <mc:Choice Requires="x15">
      <x15ac:absPath xmlns:x15ac="http://schemas.microsoft.com/office/spreadsheetml/2010/11/ac" url="\\vmware-host\Shared Folders\Documents\00Jobs\Corporate Training\Active Clients\Ze Latest EMC Templates\As of 2018_08_28\Blank Files\"/>
    </mc:Choice>
  </mc:AlternateContent>
  <xr:revisionPtr revIDLastSave="0" documentId="13_ncr:1_{9512C5B4-56CA-40E1-BF5D-9464894262B0}" xr6:coauthVersionLast="37" xr6:coauthVersionMax="37" xr10:uidLastSave="{00000000-0000-0000-0000-000000000000}"/>
  <bookViews>
    <workbookView xWindow="120" yWindow="135" windowWidth="15240" windowHeight="6510" xr2:uid="{00000000-000D-0000-FFFF-FFFF00000000}"/>
  </bookViews>
  <sheets>
    <sheet name="2.0 Whiteboard" sheetId="9" r:id="rId1"/>
    <sheet name="2.0 Transactions" sheetId="15" r:id="rId2"/>
    <sheet name="Lookup Values" sheetId="12" r:id="rId3"/>
    <sheet name="2.0 Transaction Form" sheetId="13" r:id="rId4"/>
    <sheet name="2.0 Form Linked Table" sheetId="14" r:id="rId5"/>
    <sheet name="Benefits of Excel Table" sheetId="16" r:id="rId6"/>
  </sheets>
  <calcPr calcId="162913" concurrentCalc="0"/>
</workbook>
</file>

<file path=xl/calcChain.xml><?xml version="1.0" encoding="utf-8"?>
<calcChain xmlns="http://schemas.openxmlformats.org/spreadsheetml/2006/main">
  <c r="O1001" i="15" l="1"/>
  <c r="N1001" i="15"/>
  <c r="O1000" i="15"/>
  <c r="N1000" i="15"/>
  <c r="O999" i="15"/>
  <c r="N999" i="15"/>
  <c r="O998" i="15"/>
  <c r="N998" i="15"/>
  <c r="O997" i="15"/>
  <c r="N997" i="15"/>
  <c r="O996" i="15"/>
  <c r="N996" i="15"/>
  <c r="O995" i="15"/>
  <c r="N995" i="15"/>
  <c r="O994" i="15"/>
  <c r="N994" i="15"/>
  <c r="O993" i="15"/>
  <c r="N993" i="15"/>
  <c r="O992" i="15"/>
  <c r="N992" i="15"/>
  <c r="O991" i="15"/>
  <c r="N991" i="15"/>
  <c r="O990" i="15"/>
  <c r="N990" i="15"/>
  <c r="O989" i="15"/>
  <c r="N989" i="15"/>
  <c r="O988" i="15"/>
  <c r="N988" i="15"/>
  <c r="O987" i="15"/>
  <c r="N987" i="15"/>
  <c r="O986" i="15"/>
  <c r="N986" i="15"/>
  <c r="O985" i="15"/>
  <c r="N985" i="15"/>
  <c r="O984" i="15"/>
  <c r="N984" i="15"/>
  <c r="O983" i="15"/>
  <c r="N983" i="15"/>
  <c r="O982" i="15"/>
  <c r="N982" i="15"/>
  <c r="O981" i="15"/>
  <c r="N981" i="15"/>
  <c r="O980" i="15"/>
  <c r="N980" i="15"/>
  <c r="O979" i="15"/>
  <c r="N979" i="15"/>
  <c r="O978" i="15"/>
  <c r="N978" i="15"/>
  <c r="O977" i="15"/>
  <c r="N977" i="15"/>
  <c r="O976" i="15"/>
  <c r="N976" i="15"/>
  <c r="O975" i="15"/>
  <c r="N975" i="15"/>
  <c r="O974" i="15"/>
  <c r="N974" i="15"/>
  <c r="O973" i="15"/>
  <c r="N973" i="15"/>
  <c r="O972" i="15"/>
  <c r="N972" i="15"/>
  <c r="O971" i="15"/>
  <c r="N971" i="15"/>
  <c r="O970" i="15"/>
  <c r="N970" i="15"/>
  <c r="O969" i="15"/>
  <c r="N969" i="15"/>
  <c r="O968" i="15"/>
  <c r="N968" i="15"/>
  <c r="O967" i="15"/>
  <c r="N967" i="15"/>
  <c r="O966" i="15"/>
  <c r="N966" i="15"/>
  <c r="O965" i="15"/>
  <c r="N965" i="15"/>
  <c r="O964" i="15"/>
  <c r="N964" i="15"/>
  <c r="O963" i="15"/>
  <c r="N963" i="15"/>
  <c r="O962" i="15"/>
  <c r="N962" i="15"/>
  <c r="O961" i="15"/>
  <c r="N961" i="15"/>
  <c r="O960" i="15"/>
  <c r="N960" i="15"/>
  <c r="O959" i="15"/>
  <c r="N959" i="15"/>
  <c r="O958" i="15"/>
  <c r="N958" i="15"/>
  <c r="O957" i="15"/>
  <c r="N957" i="15"/>
  <c r="O956" i="15"/>
  <c r="N956" i="15"/>
  <c r="O955" i="15"/>
  <c r="N955" i="15"/>
  <c r="O954" i="15"/>
  <c r="N954" i="15"/>
  <c r="O953" i="15"/>
  <c r="N953" i="15"/>
  <c r="O952" i="15"/>
  <c r="N952" i="15"/>
  <c r="O951" i="15"/>
  <c r="N951" i="15"/>
  <c r="O950" i="15"/>
  <c r="N950" i="15"/>
  <c r="O949" i="15"/>
  <c r="N949" i="15"/>
  <c r="O948" i="15"/>
  <c r="N948" i="15"/>
  <c r="O947" i="15"/>
  <c r="N947" i="15"/>
  <c r="O946" i="15"/>
  <c r="N946" i="15"/>
  <c r="O945" i="15"/>
  <c r="N945" i="15"/>
  <c r="O944" i="15"/>
  <c r="N944" i="15"/>
  <c r="O943" i="15"/>
  <c r="N943" i="15"/>
  <c r="O942" i="15"/>
  <c r="N942" i="15"/>
  <c r="O941" i="15"/>
  <c r="N941" i="15"/>
  <c r="O940" i="15"/>
  <c r="N940" i="15"/>
  <c r="O939" i="15"/>
  <c r="N939" i="15"/>
  <c r="O938" i="15"/>
  <c r="N938" i="15"/>
  <c r="O937" i="15"/>
  <c r="N937" i="15"/>
  <c r="O936" i="15"/>
  <c r="N936" i="15"/>
  <c r="O935" i="15"/>
  <c r="N935" i="15"/>
  <c r="O934" i="15"/>
  <c r="N934" i="15"/>
  <c r="O933" i="15"/>
  <c r="N933" i="15"/>
  <c r="O932" i="15"/>
  <c r="N932" i="15"/>
  <c r="O931" i="15"/>
  <c r="N931" i="15"/>
  <c r="O930" i="15"/>
  <c r="N930" i="15"/>
  <c r="O929" i="15"/>
  <c r="N929" i="15"/>
  <c r="O928" i="15"/>
  <c r="N928" i="15"/>
  <c r="O927" i="15"/>
  <c r="N927" i="15"/>
  <c r="O926" i="15"/>
  <c r="N926" i="15"/>
  <c r="O925" i="15"/>
  <c r="N925" i="15"/>
  <c r="O924" i="15"/>
  <c r="N924" i="15"/>
  <c r="O923" i="15"/>
  <c r="N923" i="15"/>
  <c r="O922" i="15"/>
  <c r="N922" i="15"/>
  <c r="O921" i="15"/>
  <c r="N921" i="15"/>
  <c r="O920" i="15"/>
  <c r="N920" i="15"/>
  <c r="O919" i="15"/>
  <c r="N919" i="15"/>
  <c r="O918" i="15"/>
  <c r="N918" i="15"/>
  <c r="O917" i="15"/>
  <c r="N917" i="15"/>
  <c r="O916" i="15"/>
  <c r="N916" i="15"/>
  <c r="O915" i="15"/>
  <c r="N915" i="15"/>
  <c r="O914" i="15"/>
  <c r="N914" i="15"/>
  <c r="O913" i="15"/>
  <c r="N913" i="15"/>
  <c r="O912" i="15"/>
  <c r="N912" i="15"/>
  <c r="O911" i="15"/>
  <c r="N911" i="15"/>
  <c r="O910" i="15"/>
  <c r="N910" i="15"/>
  <c r="O909" i="15"/>
  <c r="N909" i="15"/>
  <c r="O908" i="15"/>
  <c r="N908" i="15"/>
  <c r="O907" i="15"/>
  <c r="N907" i="15"/>
  <c r="O906" i="15"/>
  <c r="N906" i="15"/>
  <c r="O905" i="15"/>
  <c r="N905" i="15"/>
  <c r="O904" i="15"/>
  <c r="N904" i="15"/>
  <c r="O903" i="15"/>
  <c r="N903" i="15"/>
  <c r="O902" i="15"/>
  <c r="N902" i="15"/>
  <c r="O901" i="15"/>
  <c r="N901" i="15"/>
  <c r="O900" i="15"/>
  <c r="N900" i="15"/>
  <c r="O899" i="15"/>
  <c r="N899" i="15"/>
  <c r="O898" i="15"/>
  <c r="N898" i="15"/>
  <c r="O897" i="15"/>
  <c r="N897" i="15"/>
  <c r="O896" i="15"/>
  <c r="N896" i="15"/>
  <c r="O895" i="15"/>
  <c r="N895" i="15"/>
  <c r="O894" i="15"/>
  <c r="N894" i="15"/>
  <c r="O893" i="15"/>
  <c r="N893" i="15"/>
  <c r="O892" i="15"/>
  <c r="N892" i="15"/>
  <c r="O891" i="15"/>
  <c r="N891" i="15"/>
  <c r="O890" i="15"/>
  <c r="N890" i="15"/>
  <c r="O889" i="15"/>
  <c r="N889" i="15"/>
  <c r="O888" i="15"/>
  <c r="N888" i="15"/>
  <c r="O887" i="15"/>
  <c r="N887" i="15"/>
  <c r="O886" i="15"/>
  <c r="N886" i="15"/>
  <c r="O885" i="15"/>
  <c r="N885" i="15"/>
  <c r="O884" i="15"/>
  <c r="N884" i="15"/>
  <c r="O883" i="15"/>
  <c r="N883" i="15"/>
  <c r="O882" i="15"/>
  <c r="N882" i="15"/>
  <c r="O881" i="15"/>
  <c r="N881" i="15"/>
  <c r="O880" i="15"/>
  <c r="N880" i="15"/>
  <c r="O879" i="15"/>
  <c r="N879" i="15"/>
  <c r="O878" i="15"/>
  <c r="N878" i="15"/>
  <c r="O877" i="15"/>
  <c r="N877" i="15"/>
  <c r="O876" i="15"/>
  <c r="N876" i="15"/>
  <c r="O875" i="15"/>
  <c r="N875" i="15"/>
  <c r="O874" i="15"/>
  <c r="N874" i="15"/>
  <c r="O873" i="15"/>
  <c r="N873" i="15"/>
  <c r="O872" i="15"/>
  <c r="N872" i="15"/>
  <c r="O871" i="15"/>
  <c r="N871" i="15"/>
  <c r="O870" i="15"/>
  <c r="N870" i="15"/>
  <c r="O869" i="15"/>
  <c r="N869" i="15"/>
  <c r="O868" i="15"/>
  <c r="N868" i="15"/>
  <c r="O867" i="15"/>
  <c r="N867" i="15"/>
  <c r="O866" i="15"/>
  <c r="N866" i="15"/>
  <c r="O865" i="15"/>
  <c r="N865" i="15"/>
  <c r="O864" i="15"/>
  <c r="N864" i="15"/>
  <c r="O863" i="15"/>
  <c r="N863" i="15"/>
  <c r="O862" i="15"/>
  <c r="N862" i="15"/>
  <c r="O861" i="15"/>
  <c r="N861" i="15"/>
  <c r="O860" i="15"/>
  <c r="N860" i="15"/>
  <c r="O859" i="15"/>
  <c r="N859" i="15"/>
  <c r="O858" i="15"/>
  <c r="N858" i="15"/>
  <c r="O857" i="15"/>
  <c r="N857" i="15"/>
  <c r="O856" i="15"/>
  <c r="N856" i="15"/>
  <c r="O855" i="15"/>
  <c r="N855" i="15"/>
  <c r="O854" i="15"/>
  <c r="N854" i="15"/>
  <c r="O853" i="15"/>
  <c r="N853" i="15"/>
  <c r="O852" i="15"/>
  <c r="N852" i="15"/>
  <c r="O851" i="15"/>
  <c r="N851" i="15"/>
  <c r="O850" i="15"/>
  <c r="N850" i="15"/>
  <c r="O849" i="15"/>
  <c r="N849" i="15"/>
  <c r="O848" i="15"/>
  <c r="N848" i="15"/>
  <c r="O847" i="15"/>
  <c r="N847" i="15"/>
  <c r="O846" i="15"/>
  <c r="N846" i="15"/>
  <c r="O845" i="15"/>
  <c r="N845" i="15"/>
  <c r="O844" i="15"/>
  <c r="N844" i="15"/>
  <c r="O843" i="15"/>
  <c r="N843" i="15"/>
  <c r="O842" i="15"/>
  <c r="N842" i="15"/>
  <c r="O841" i="15"/>
  <c r="N841" i="15"/>
  <c r="O840" i="15"/>
  <c r="N840" i="15"/>
  <c r="O839" i="15"/>
  <c r="N839" i="15"/>
  <c r="O838" i="15"/>
  <c r="N838" i="15"/>
  <c r="O837" i="15"/>
  <c r="N837" i="15"/>
  <c r="O836" i="15"/>
  <c r="N836" i="15"/>
  <c r="O835" i="15"/>
  <c r="N835" i="15"/>
  <c r="O834" i="15"/>
  <c r="N834" i="15"/>
  <c r="O833" i="15"/>
  <c r="N833" i="15"/>
  <c r="O832" i="15"/>
  <c r="N832" i="15"/>
  <c r="O831" i="15"/>
  <c r="N831" i="15"/>
  <c r="O830" i="15"/>
  <c r="N830" i="15"/>
  <c r="O829" i="15"/>
  <c r="N829" i="15"/>
  <c r="O828" i="15"/>
  <c r="N828" i="15"/>
  <c r="O827" i="15"/>
  <c r="N827" i="15"/>
  <c r="O826" i="15"/>
  <c r="N826" i="15"/>
  <c r="O825" i="15"/>
  <c r="N825" i="15"/>
  <c r="O824" i="15"/>
  <c r="N824" i="15"/>
  <c r="O823" i="15"/>
  <c r="N823" i="15"/>
  <c r="O822" i="15"/>
  <c r="N822" i="15"/>
  <c r="O821" i="15"/>
  <c r="N821" i="15"/>
  <c r="O820" i="15"/>
  <c r="N820" i="15"/>
  <c r="O819" i="15"/>
  <c r="N819" i="15"/>
  <c r="O818" i="15"/>
  <c r="N818" i="15"/>
  <c r="O817" i="15"/>
  <c r="N817" i="15"/>
  <c r="O816" i="15"/>
  <c r="N816" i="15"/>
  <c r="O815" i="15"/>
  <c r="N815" i="15"/>
  <c r="O814" i="15"/>
  <c r="N814" i="15"/>
  <c r="O813" i="15"/>
  <c r="N813" i="15"/>
  <c r="O812" i="15"/>
  <c r="N812" i="15"/>
  <c r="O811" i="15"/>
  <c r="N811" i="15"/>
  <c r="O810" i="15"/>
  <c r="N810" i="15"/>
  <c r="O809" i="15"/>
  <c r="N809" i="15"/>
  <c r="O808" i="15"/>
  <c r="N808" i="15"/>
  <c r="O807" i="15"/>
  <c r="N807" i="15"/>
  <c r="O806" i="15"/>
  <c r="N806" i="15"/>
  <c r="O805" i="15"/>
  <c r="N805" i="15"/>
  <c r="O804" i="15"/>
  <c r="N804" i="15"/>
  <c r="O803" i="15"/>
  <c r="N803" i="15"/>
  <c r="O802" i="15"/>
  <c r="N802" i="15"/>
  <c r="O801" i="15"/>
  <c r="N801" i="15"/>
  <c r="O800" i="15"/>
  <c r="N800" i="15"/>
  <c r="O799" i="15"/>
  <c r="N799" i="15"/>
  <c r="O798" i="15"/>
  <c r="N798" i="15"/>
  <c r="O797" i="15"/>
  <c r="N797" i="15"/>
  <c r="O796" i="15"/>
  <c r="N796" i="15"/>
  <c r="O795" i="15"/>
  <c r="N795" i="15"/>
  <c r="O794" i="15"/>
  <c r="N794" i="15"/>
  <c r="O793" i="15"/>
  <c r="N793" i="15"/>
  <c r="O792" i="15"/>
  <c r="N792" i="15"/>
  <c r="O791" i="15"/>
  <c r="N791" i="15"/>
  <c r="O790" i="15"/>
  <c r="N790" i="15"/>
  <c r="O789" i="15"/>
  <c r="N789" i="15"/>
  <c r="O788" i="15"/>
  <c r="N788" i="15"/>
  <c r="O787" i="15"/>
  <c r="N787" i="15"/>
  <c r="O786" i="15"/>
  <c r="N786" i="15"/>
  <c r="O785" i="15"/>
  <c r="N785" i="15"/>
  <c r="O784" i="15"/>
  <c r="N784" i="15"/>
  <c r="O783" i="15"/>
  <c r="N783" i="15"/>
  <c r="O782" i="15"/>
  <c r="N782" i="15"/>
  <c r="O781" i="15"/>
  <c r="N781" i="15"/>
  <c r="O780" i="15"/>
  <c r="N780" i="15"/>
  <c r="O779" i="15"/>
  <c r="N779" i="15"/>
  <c r="O778" i="15"/>
  <c r="N778" i="15"/>
  <c r="O777" i="15"/>
  <c r="N777" i="15"/>
  <c r="O776" i="15"/>
  <c r="N776" i="15"/>
  <c r="O775" i="15"/>
  <c r="N775" i="15"/>
  <c r="O774" i="15"/>
  <c r="N774" i="15"/>
  <c r="O773" i="15"/>
  <c r="N773" i="15"/>
  <c r="O772" i="15"/>
  <c r="N772" i="15"/>
  <c r="O771" i="15"/>
  <c r="N771" i="15"/>
  <c r="O770" i="15"/>
  <c r="N770" i="15"/>
  <c r="O769" i="15"/>
  <c r="N769" i="15"/>
  <c r="O768" i="15"/>
  <c r="N768" i="15"/>
  <c r="O767" i="15"/>
  <c r="N767" i="15"/>
  <c r="O766" i="15"/>
  <c r="N766" i="15"/>
  <c r="O765" i="15"/>
  <c r="N765" i="15"/>
  <c r="O764" i="15"/>
  <c r="N764" i="15"/>
  <c r="O763" i="15"/>
  <c r="N763" i="15"/>
  <c r="O762" i="15"/>
  <c r="N762" i="15"/>
  <c r="O761" i="15"/>
  <c r="N761" i="15"/>
  <c r="O760" i="15"/>
  <c r="N760" i="15"/>
  <c r="O759" i="15"/>
  <c r="N759" i="15"/>
  <c r="O758" i="15"/>
  <c r="N758" i="15"/>
  <c r="O757" i="15"/>
  <c r="N757" i="15"/>
  <c r="O756" i="15"/>
  <c r="N756" i="15"/>
  <c r="O755" i="15"/>
  <c r="N755" i="15"/>
  <c r="O754" i="15"/>
  <c r="N754" i="15"/>
  <c r="O753" i="15"/>
  <c r="N753" i="15"/>
  <c r="O752" i="15"/>
  <c r="N752" i="15"/>
  <c r="O751" i="15"/>
  <c r="N751" i="15"/>
  <c r="O750" i="15"/>
  <c r="N750" i="15"/>
  <c r="O749" i="15"/>
  <c r="N749" i="15"/>
  <c r="O748" i="15"/>
  <c r="N748" i="15"/>
  <c r="O747" i="15"/>
  <c r="N747" i="15"/>
  <c r="O746" i="15"/>
  <c r="N746" i="15"/>
  <c r="O745" i="15"/>
  <c r="N745" i="15"/>
  <c r="O744" i="15"/>
  <c r="N744" i="15"/>
  <c r="O743" i="15"/>
  <c r="N743" i="15"/>
  <c r="O742" i="15"/>
  <c r="N742" i="15"/>
  <c r="O741" i="15"/>
  <c r="N741" i="15"/>
  <c r="O740" i="15"/>
  <c r="N740" i="15"/>
  <c r="O739" i="15"/>
  <c r="N739" i="15"/>
  <c r="O738" i="15"/>
  <c r="N738" i="15"/>
  <c r="O737" i="15"/>
  <c r="N737" i="15"/>
  <c r="O736" i="15"/>
  <c r="N736" i="15"/>
  <c r="O735" i="15"/>
  <c r="N735" i="15"/>
  <c r="O734" i="15"/>
  <c r="N734" i="15"/>
  <c r="O733" i="15"/>
  <c r="N733" i="15"/>
  <c r="O732" i="15"/>
  <c r="N732" i="15"/>
  <c r="O731" i="15"/>
  <c r="N731" i="15"/>
  <c r="O730" i="15"/>
  <c r="N730" i="15"/>
  <c r="O729" i="15"/>
  <c r="N729" i="15"/>
  <c r="O728" i="15"/>
  <c r="N728" i="15"/>
  <c r="O727" i="15"/>
  <c r="N727" i="15"/>
  <c r="O726" i="15"/>
  <c r="N726" i="15"/>
  <c r="O725" i="15"/>
  <c r="N725" i="15"/>
  <c r="O724" i="15"/>
  <c r="N724" i="15"/>
  <c r="O723" i="15"/>
  <c r="N723" i="15"/>
  <c r="O722" i="15"/>
  <c r="N722" i="15"/>
  <c r="O721" i="15"/>
  <c r="N721" i="15"/>
  <c r="O720" i="15"/>
  <c r="N720" i="15"/>
  <c r="O719" i="15"/>
  <c r="N719" i="15"/>
  <c r="O718" i="15"/>
  <c r="N718" i="15"/>
  <c r="O717" i="15"/>
  <c r="N717" i="15"/>
  <c r="O716" i="15"/>
  <c r="N716" i="15"/>
  <c r="O715" i="15"/>
  <c r="N715" i="15"/>
  <c r="O714" i="15"/>
  <c r="N714" i="15"/>
  <c r="O713" i="15"/>
  <c r="N713" i="15"/>
  <c r="O712" i="15"/>
  <c r="N712" i="15"/>
  <c r="O711" i="15"/>
  <c r="N711" i="15"/>
  <c r="O710" i="15"/>
  <c r="N710" i="15"/>
  <c r="O709" i="15"/>
  <c r="N709" i="15"/>
  <c r="O708" i="15"/>
  <c r="N708" i="15"/>
  <c r="O707" i="15"/>
  <c r="N707" i="15"/>
  <c r="O706" i="15"/>
  <c r="N706" i="15"/>
  <c r="O705" i="15"/>
  <c r="N705" i="15"/>
  <c r="O704" i="15"/>
  <c r="N704" i="15"/>
  <c r="O703" i="15"/>
  <c r="N703" i="15"/>
  <c r="O702" i="15"/>
  <c r="N702" i="15"/>
  <c r="O701" i="15"/>
  <c r="N701" i="15"/>
  <c r="O700" i="15"/>
  <c r="N700" i="15"/>
  <c r="O699" i="15"/>
  <c r="N699" i="15"/>
  <c r="O698" i="15"/>
  <c r="N698" i="15"/>
  <c r="O697" i="15"/>
  <c r="N697" i="15"/>
  <c r="O696" i="15"/>
  <c r="N696" i="15"/>
  <c r="O695" i="15"/>
  <c r="N695" i="15"/>
  <c r="O694" i="15"/>
  <c r="N694" i="15"/>
  <c r="O693" i="15"/>
  <c r="N693" i="15"/>
  <c r="O692" i="15"/>
  <c r="N692" i="15"/>
  <c r="O691" i="15"/>
  <c r="N691" i="15"/>
  <c r="O690" i="15"/>
  <c r="N690" i="15"/>
  <c r="O689" i="15"/>
  <c r="N689" i="15"/>
  <c r="O688" i="15"/>
  <c r="N688" i="15"/>
  <c r="O687" i="15"/>
  <c r="N687" i="15"/>
  <c r="O686" i="15"/>
  <c r="N686" i="15"/>
  <c r="O685" i="15"/>
  <c r="N685" i="15"/>
  <c r="O684" i="15"/>
  <c r="N684" i="15"/>
  <c r="O683" i="15"/>
  <c r="N683" i="15"/>
  <c r="O682" i="15"/>
  <c r="N682" i="15"/>
  <c r="O681" i="15"/>
  <c r="N681" i="15"/>
  <c r="O680" i="15"/>
  <c r="N680" i="15"/>
  <c r="O679" i="15"/>
  <c r="N679" i="15"/>
  <c r="O678" i="15"/>
  <c r="N678" i="15"/>
  <c r="O677" i="15"/>
  <c r="N677" i="15"/>
  <c r="O676" i="15"/>
  <c r="N676" i="15"/>
  <c r="O675" i="15"/>
  <c r="N675" i="15"/>
  <c r="O674" i="15"/>
  <c r="N674" i="15"/>
  <c r="O673" i="15"/>
  <c r="N673" i="15"/>
  <c r="O672" i="15"/>
  <c r="N672" i="15"/>
  <c r="O671" i="15"/>
  <c r="N671" i="15"/>
  <c r="O670" i="15"/>
  <c r="N670" i="15"/>
  <c r="O669" i="15"/>
  <c r="N669" i="15"/>
  <c r="O668" i="15"/>
  <c r="N668" i="15"/>
  <c r="O667" i="15"/>
  <c r="N667" i="15"/>
  <c r="O666" i="15"/>
  <c r="N666" i="15"/>
  <c r="O665" i="15"/>
  <c r="N665" i="15"/>
  <c r="O664" i="15"/>
  <c r="N664" i="15"/>
  <c r="O663" i="15"/>
  <c r="N663" i="15"/>
  <c r="O662" i="15"/>
  <c r="N662" i="15"/>
  <c r="O661" i="15"/>
  <c r="N661" i="15"/>
  <c r="O660" i="15"/>
  <c r="N660" i="15"/>
  <c r="O659" i="15"/>
  <c r="N659" i="15"/>
  <c r="O658" i="15"/>
  <c r="N658" i="15"/>
  <c r="O657" i="15"/>
  <c r="N657" i="15"/>
  <c r="O656" i="15"/>
  <c r="N656" i="15"/>
  <c r="O655" i="15"/>
  <c r="N655" i="15"/>
  <c r="O654" i="15"/>
  <c r="N654" i="15"/>
  <c r="O653" i="15"/>
  <c r="N653" i="15"/>
  <c r="O652" i="15"/>
  <c r="N652" i="15"/>
  <c r="O651" i="15"/>
  <c r="N651" i="15"/>
  <c r="O650" i="15"/>
  <c r="N650" i="15"/>
  <c r="O649" i="15"/>
  <c r="N649" i="15"/>
  <c r="O648" i="15"/>
  <c r="N648" i="15"/>
  <c r="O647" i="15"/>
  <c r="N647" i="15"/>
  <c r="O646" i="15"/>
  <c r="N646" i="15"/>
  <c r="O645" i="15"/>
  <c r="N645" i="15"/>
  <c r="O644" i="15"/>
  <c r="N644" i="15"/>
  <c r="O643" i="15"/>
  <c r="N643" i="15"/>
  <c r="O642" i="15"/>
  <c r="N642" i="15"/>
  <c r="O641" i="15"/>
  <c r="N641" i="15"/>
  <c r="O640" i="15"/>
  <c r="N640" i="15"/>
  <c r="O639" i="15"/>
  <c r="N639" i="15"/>
  <c r="O638" i="15"/>
  <c r="N638" i="15"/>
  <c r="O637" i="15"/>
  <c r="N637" i="15"/>
  <c r="O636" i="15"/>
  <c r="N636" i="15"/>
  <c r="O635" i="15"/>
  <c r="N635" i="15"/>
  <c r="O634" i="15"/>
  <c r="N634" i="15"/>
  <c r="O633" i="15"/>
  <c r="N633" i="15"/>
  <c r="O632" i="15"/>
  <c r="N632" i="15"/>
  <c r="O631" i="15"/>
  <c r="N631" i="15"/>
  <c r="O630" i="15"/>
  <c r="N630" i="15"/>
  <c r="O629" i="15"/>
  <c r="N629" i="15"/>
  <c r="O628" i="15"/>
  <c r="N628" i="15"/>
  <c r="O627" i="15"/>
  <c r="N627" i="15"/>
  <c r="O626" i="15"/>
  <c r="N626" i="15"/>
  <c r="O625" i="15"/>
  <c r="N625" i="15"/>
  <c r="O624" i="15"/>
  <c r="N624" i="15"/>
  <c r="O623" i="15"/>
  <c r="N623" i="15"/>
  <c r="O622" i="15"/>
  <c r="N622" i="15"/>
  <c r="O621" i="15"/>
  <c r="N621" i="15"/>
  <c r="O620" i="15"/>
  <c r="N620" i="15"/>
  <c r="O619" i="15"/>
  <c r="N619" i="15"/>
  <c r="O618" i="15"/>
  <c r="N618" i="15"/>
  <c r="O617" i="15"/>
  <c r="N617" i="15"/>
  <c r="O616" i="15"/>
  <c r="N616" i="15"/>
  <c r="O615" i="15"/>
  <c r="N615" i="15"/>
  <c r="O614" i="15"/>
  <c r="N614" i="15"/>
  <c r="O613" i="15"/>
  <c r="N613" i="15"/>
  <c r="O612" i="15"/>
  <c r="N612" i="15"/>
  <c r="O611" i="15"/>
  <c r="N611" i="15"/>
  <c r="O610" i="15"/>
  <c r="N610" i="15"/>
  <c r="O609" i="15"/>
  <c r="N609" i="15"/>
  <c r="O608" i="15"/>
  <c r="N608" i="15"/>
  <c r="O607" i="15"/>
  <c r="N607" i="15"/>
  <c r="O606" i="15"/>
  <c r="N606" i="15"/>
  <c r="O605" i="15"/>
  <c r="N605" i="15"/>
  <c r="O604" i="15"/>
  <c r="N604" i="15"/>
  <c r="O603" i="15"/>
  <c r="N603" i="15"/>
  <c r="O602" i="15"/>
  <c r="N602" i="15"/>
  <c r="O601" i="15"/>
  <c r="N601" i="15"/>
  <c r="O600" i="15"/>
  <c r="N600" i="15"/>
  <c r="O599" i="15"/>
  <c r="N599" i="15"/>
  <c r="O598" i="15"/>
  <c r="N598" i="15"/>
  <c r="O597" i="15"/>
  <c r="N597" i="15"/>
  <c r="O596" i="15"/>
  <c r="N596" i="15"/>
  <c r="O595" i="15"/>
  <c r="N595" i="15"/>
  <c r="O594" i="15"/>
  <c r="N594" i="15"/>
  <c r="O593" i="15"/>
  <c r="N593" i="15"/>
  <c r="O592" i="15"/>
  <c r="N592" i="15"/>
  <c r="O591" i="15"/>
  <c r="N591" i="15"/>
  <c r="O590" i="15"/>
  <c r="N590" i="15"/>
  <c r="O589" i="15"/>
  <c r="N589" i="15"/>
  <c r="O588" i="15"/>
  <c r="N588" i="15"/>
  <c r="O587" i="15"/>
  <c r="N587" i="15"/>
  <c r="O586" i="15"/>
  <c r="N586" i="15"/>
  <c r="O585" i="15"/>
  <c r="N585" i="15"/>
  <c r="O584" i="15"/>
  <c r="N584" i="15"/>
  <c r="O583" i="15"/>
  <c r="N583" i="15"/>
  <c r="O582" i="15"/>
  <c r="N582" i="15"/>
  <c r="O581" i="15"/>
  <c r="N581" i="15"/>
  <c r="O580" i="15"/>
  <c r="N580" i="15"/>
  <c r="O579" i="15"/>
  <c r="N579" i="15"/>
  <c r="O578" i="15"/>
  <c r="N578" i="15"/>
  <c r="O577" i="15"/>
  <c r="N577" i="15"/>
  <c r="O576" i="15"/>
  <c r="N576" i="15"/>
  <c r="O575" i="15"/>
  <c r="N575" i="15"/>
  <c r="O574" i="15"/>
  <c r="N574" i="15"/>
  <c r="O573" i="15"/>
  <c r="N573" i="15"/>
  <c r="O572" i="15"/>
  <c r="N572" i="15"/>
  <c r="O571" i="15"/>
  <c r="N571" i="15"/>
  <c r="O570" i="15"/>
  <c r="N570" i="15"/>
  <c r="O569" i="15"/>
  <c r="N569" i="15"/>
  <c r="O568" i="15"/>
  <c r="N568" i="15"/>
  <c r="O567" i="15"/>
  <c r="N567" i="15"/>
  <c r="O566" i="15"/>
  <c r="N566" i="15"/>
  <c r="O565" i="15"/>
  <c r="N565" i="15"/>
  <c r="O564" i="15"/>
  <c r="N564" i="15"/>
  <c r="O563" i="15"/>
  <c r="N563" i="15"/>
  <c r="O562" i="15"/>
  <c r="N562" i="15"/>
  <c r="O561" i="15"/>
  <c r="N561" i="15"/>
  <c r="O560" i="15"/>
  <c r="N560" i="15"/>
  <c r="O559" i="15"/>
  <c r="N559" i="15"/>
  <c r="O558" i="15"/>
  <c r="N558" i="15"/>
  <c r="O557" i="15"/>
  <c r="N557" i="15"/>
  <c r="O556" i="15"/>
  <c r="N556" i="15"/>
  <c r="O555" i="15"/>
  <c r="N555" i="15"/>
  <c r="O554" i="15"/>
  <c r="N554" i="15"/>
  <c r="O553" i="15"/>
  <c r="N553" i="15"/>
  <c r="O552" i="15"/>
  <c r="N552" i="15"/>
  <c r="O551" i="15"/>
  <c r="N551" i="15"/>
  <c r="O550" i="15"/>
  <c r="N550" i="15"/>
  <c r="O549" i="15"/>
  <c r="N549" i="15"/>
  <c r="O548" i="15"/>
  <c r="N548" i="15"/>
  <c r="O547" i="15"/>
  <c r="N547" i="15"/>
  <c r="O546" i="15"/>
  <c r="N546" i="15"/>
  <c r="O545" i="15"/>
  <c r="N545" i="15"/>
  <c r="O544" i="15"/>
  <c r="N544" i="15"/>
  <c r="O543" i="15"/>
  <c r="N543" i="15"/>
  <c r="O542" i="15"/>
  <c r="N542" i="15"/>
  <c r="O541" i="15"/>
  <c r="N541" i="15"/>
  <c r="O540" i="15"/>
  <c r="N540" i="15"/>
  <c r="O539" i="15"/>
  <c r="N539" i="15"/>
  <c r="O538" i="15"/>
  <c r="N538" i="15"/>
  <c r="O537" i="15"/>
  <c r="N537" i="15"/>
  <c r="O536" i="15"/>
  <c r="N536" i="15"/>
  <c r="O535" i="15"/>
  <c r="N535" i="15"/>
  <c r="O534" i="15"/>
  <c r="N534" i="15"/>
  <c r="O533" i="15"/>
  <c r="N533" i="15"/>
  <c r="O532" i="15"/>
  <c r="N532" i="15"/>
  <c r="O531" i="15"/>
  <c r="N531" i="15"/>
  <c r="O530" i="15"/>
  <c r="N530" i="15"/>
  <c r="O529" i="15"/>
  <c r="N529" i="15"/>
  <c r="O528" i="15"/>
  <c r="N528" i="15"/>
  <c r="O527" i="15"/>
  <c r="N527" i="15"/>
  <c r="O526" i="15"/>
  <c r="N526" i="15"/>
  <c r="O525" i="15"/>
  <c r="N525" i="15"/>
  <c r="O524" i="15"/>
  <c r="N524" i="15"/>
  <c r="O523" i="15"/>
  <c r="N523" i="15"/>
  <c r="O522" i="15"/>
  <c r="N522" i="15"/>
  <c r="O521" i="15"/>
  <c r="N521" i="15"/>
  <c r="O520" i="15"/>
  <c r="N520" i="15"/>
  <c r="O519" i="15"/>
  <c r="N519" i="15"/>
  <c r="O518" i="15"/>
  <c r="N518" i="15"/>
  <c r="O517" i="15"/>
  <c r="N517" i="15"/>
  <c r="O516" i="15"/>
  <c r="N516" i="15"/>
  <c r="O515" i="15"/>
  <c r="N515" i="15"/>
  <c r="O514" i="15"/>
  <c r="N514" i="15"/>
  <c r="O513" i="15"/>
  <c r="N513" i="15"/>
  <c r="O512" i="15"/>
  <c r="N512" i="15"/>
  <c r="O511" i="15"/>
  <c r="N511" i="15"/>
  <c r="O510" i="15"/>
  <c r="N510" i="15"/>
  <c r="O509" i="15"/>
  <c r="N509" i="15"/>
  <c r="O508" i="15"/>
  <c r="N508" i="15"/>
  <c r="O507" i="15"/>
  <c r="N507" i="15"/>
  <c r="O506" i="15"/>
  <c r="N506" i="15"/>
  <c r="O505" i="15"/>
  <c r="N505" i="15"/>
  <c r="O504" i="15"/>
  <c r="N504" i="15"/>
  <c r="O503" i="15"/>
  <c r="N503" i="15"/>
  <c r="O502" i="15"/>
  <c r="N502" i="15"/>
  <c r="O501" i="15"/>
  <c r="N501" i="15"/>
  <c r="O500" i="15"/>
  <c r="N500" i="15"/>
  <c r="O499" i="15"/>
  <c r="N499" i="15"/>
  <c r="O498" i="15"/>
  <c r="N498" i="15"/>
  <c r="O497" i="15"/>
  <c r="N497" i="15"/>
  <c r="O496" i="15"/>
  <c r="N496" i="15"/>
  <c r="O495" i="15"/>
  <c r="N495" i="15"/>
  <c r="O494" i="15"/>
  <c r="N494" i="15"/>
  <c r="O493" i="15"/>
  <c r="N493" i="15"/>
  <c r="O492" i="15"/>
  <c r="N492" i="15"/>
  <c r="O491" i="15"/>
  <c r="N491" i="15"/>
  <c r="O490" i="15"/>
  <c r="N490" i="15"/>
  <c r="O489" i="15"/>
  <c r="N489" i="15"/>
  <c r="O488" i="15"/>
  <c r="N488" i="15"/>
  <c r="O487" i="15"/>
  <c r="N487" i="15"/>
  <c r="O486" i="15"/>
  <c r="N486" i="15"/>
  <c r="O485" i="15"/>
  <c r="N485" i="15"/>
  <c r="O484" i="15"/>
  <c r="N484" i="15"/>
  <c r="O483" i="15"/>
  <c r="N483" i="15"/>
  <c r="O482" i="15"/>
  <c r="N482" i="15"/>
  <c r="O481" i="15"/>
  <c r="N481" i="15"/>
  <c r="O480" i="15"/>
  <c r="N480" i="15"/>
  <c r="O479" i="15"/>
  <c r="N479" i="15"/>
  <c r="O478" i="15"/>
  <c r="N478" i="15"/>
  <c r="O477" i="15"/>
  <c r="N477" i="15"/>
  <c r="O476" i="15"/>
  <c r="N476" i="15"/>
  <c r="O475" i="15"/>
  <c r="N475" i="15"/>
  <c r="O474" i="15"/>
  <c r="N474" i="15"/>
  <c r="O473" i="15"/>
  <c r="N473" i="15"/>
  <c r="O472" i="15"/>
  <c r="N472" i="15"/>
  <c r="O471" i="15"/>
  <c r="N471" i="15"/>
  <c r="O470" i="15"/>
  <c r="N470" i="15"/>
  <c r="O469" i="15"/>
  <c r="N469" i="15"/>
  <c r="O468" i="15"/>
  <c r="N468" i="15"/>
  <c r="O467" i="15"/>
  <c r="N467" i="15"/>
  <c r="O466" i="15"/>
  <c r="N466" i="15"/>
  <c r="O465" i="15"/>
  <c r="N465" i="15"/>
  <c r="O464" i="15"/>
  <c r="N464" i="15"/>
  <c r="O463" i="15"/>
  <c r="N463" i="15"/>
  <c r="O462" i="15"/>
  <c r="N462" i="15"/>
  <c r="O461" i="15"/>
  <c r="N461" i="15"/>
  <c r="O460" i="15"/>
  <c r="N460" i="15"/>
  <c r="O459" i="15"/>
  <c r="N459" i="15"/>
  <c r="O458" i="15"/>
  <c r="N458" i="15"/>
  <c r="O457" i="15"/>
  <c r="N457" i="15"/>
  <c r="O456" i="15"/>
  <c r="N456" i="15"/>
  <c r="O455" i="15"/>
  <c r="N455" i="15"/>
  <c r="O454" i="15"/>
  <c r="N454" i="15"/>
  <c r="O453" i="15"/>
  <c r="N453" i="15"/>
  <c r="O452" i="15"/>
  <c r="N452" i="15"/>
  <c r="O451" i="15"/>
  <c r="N451" i="15"/>
  <c r="O450" i="15"/>
  <c r="N450" i="15"/>
  <c r="O449" i="15"/>
  <c r="N449" i="15"/>
  <c r="O448" i="15"/>
  <c r="N448" i="15"/>
  <c r="O447" i="15"/>
  <c r="N447" i="15"/>
  <c r="O446" i="15"/>
  <c r="N446" i="15"/>
  <c r="O445" i="15"/>
  <c r="N445" i="15"/>
  <c r="O444" i="15"/>
  <c r="N444" i="15"/>
  <c r="O443" i="15"/>
  <c r="N443" i="15"/>
  <c r="O442" i="15"/>
  <c r="N442" i="15"/>
  <c r="O441" i="15"/>
  <c r="N441" i="15"/>
  <c r="O440" i="15"/>
  <c r="N440" i="15"/>
  <c r="O439" i="15"/>
  <c r="N439" i="15"/>
  <c r="O438" i="15"/>
  <c r="N438" i="15"/>
  <c r="O437" i="15"/>
  <c r="N437" i="15"/>
  <c r="O436" i="15"/>
  <c r="N436" i="15"/>
  <c r="O435" i="15"/>
  <c r="N435" i="15"/>
  <c r="O434" i="15"/>
  <c r="N434" i="15"/>
  <c r="O433" i="15"/>
  <c r="N433" i="15"/>
  <c r="O432" i="15"/>
  <c r="N432" i="15"/>
  <c r="O431" i="15"/>
  <c r="N431" i="15"/>
  <c r="O430" i="15"/>
  <c r="N430" i="15"/>
  <c r="O429" i="15"/>
  <c r="N429" i="15"/>
  <c r="O428" i="15"/>
  <c r="N428" i="15"/>
  <c r="O427" i="15"/>
  <c r="N427" i="15"/>
  <c r="O426" i="15"/>
  <c r="N426" i="15"/>
  <c r="O425" i="15"/>
  <c r="N425" i="15"/>
  <c r="O424" i="15"/>
  <c r="N424" i="15"/>
  <c r="O423" i="15"/>
  <c r="N423" i="15"/>
  <c r="O422" i="15"/>
  <c r="N422" i="15"/>
  <c r="O421" i="15"/>
  <c r="N421" i="15"/>
  <c r="O420" i="15"/>
  <c r="N420" i="15"/>
  <c r="O419" i="15"/>
  <c r="N419" i="15"/>
  <c r="O418" i="15"/>
  <c r="N418" i="15"/>
  <c r="O417" i="15"/>
  <c r="N417" i="15"/>
  <c r="O416" i="15"/>
  <c r="N416" i="15"/>
  <c r="O415" i="15"/>
  <c r="N415" i="15"/>
  <c r="O414" i="15"/>
  <c r="N414" i="15"/>
  <c r="O413" i="15"/>
  <c r="N413" i="15"/>
  <c r="O412" i="15"/>
  <c r="N412" i="15"/>
  <c r="O411" i="15"/>
  <c r="N411" i="15"/>
  <c r="O410" i="15"/>
  <c r="N410" i="15"/>
  <c r="O409" i="15"/>
  <c r="N409" i="15"/>
  <c r="O408" i="15"/>
  <c r="N408" i="15"/>
  <c r="O407" i="15"/>
  <c r="N407" i="15"/>
  <c r="O406" i="15"/>
  <c r="N406" i="15"/>
  <c r="O405" i="15"/>
  <c r="N405" i="15"/>
  <c r="O404" i="15"/>
  <c r="N404" i="15"/>
  <c r="O403" i="15"/>
  <c r="N403" i="15"/>
  <c r="O402" i="15"/>
  <c r="N402" i="15"/>
  <c r="O401" i="15"/>
  <c r="N401" i="15"/>
  <c r="O400" i="15"/>
  <c r="N400" i="15"/>
  <c r="O399" i="15"/>
  <c r="N399" i="15"/>
  <c r="O398" i="15"/>
  <c r="N398" i="15"/>
  <c r="O397" i="15"/>
  <c r="N397" i="15"/>
  <c r="O396" i="15"/>
  <c r="N396" i="15"/>
  <c r="O395" i="15"/>
  <c r="N395" i="15"/>
  <c r="O394" i="15"/>
  <c r="N394" i="15"/>
  <c r="O393" i="15"/>
  <c r="N393" i="15"/>
  <c r="O392" i="15"/>
  <c r="N392" i="15"/>
  <c r="O391" i="15"/>
  <c r="N391" i="15"/>
  <c r="O390" i="15"/>
  <c r="N390" i="15"/>
  <c r="O389" i="15"/>
  <c r="N389" i="15"/>
  <c r="O388" i="15"/>
  <c r="N388" i="15"/>
  <c r="O387" i="15"/>
  <c r="N387" i="15"/>
  <c r="O386" i="15"/>
  <c r="N386" i="15"/>
  <c r="O385" i="15"/>
  <c r="N385" i="15"/>
  <c r="O384" i="15"/>
  <c r="N384" i="15"/>
  <c r="O383" i="15"/>
  <c r="N383" i="15"/>
  <c r="O382" i="15"/>
  <c r="N382" i="15"/>
  <c r="O381" i="15"/>
  <c r="N381" i="15"/>
  <c r="O380" i="15"/>
  <c r="N380" i="15"/>
  <c r="O379" i="15"/>
  <c r="N379" i="15"/>
  <c r="O378" i="15"/>
  <c r="N378" i="15"/>
  <c r="O377" i="15"/>
  <c r="N377" i="15"/>
  <c r="O376" i="15"/>
  <c r="N376" i="15"/>
  <c r="O375" i="15"/>
  <c r="N375" i="15"/>
  <c r="O374" i="15"/>
  <c r="N374" i="15"/>
  <c r="O373" i="15"/>
  <c r="N373" i="15"/>
  <c r="O372" i="15"/>
  <c r="N372" i="15"/>
  <c r="O371" i="15"/>
  <c r="N371" i="15"/>
  <c r="O370" i="15"/>
  <c r="N370" i="15"/>
  <c r="O369" i="15"/>
  <c r="N369" i="15"/>
  <c r="O368" i="15"/>
  <c r="N368" i="15"/>
  <c r="O367" i="15"/>
  <c r="N367" i="15"/>
  <c r="O366" i="15"/>
  <c r="N366" i="15"/>
  <c r="O365" i="15"/>
  <c r="N365" i="15"/>
  <c r="O364" i="15"/>
  <c r="N364" i="15"/>
  <c r="O363" i="15"/>
  <c r="N363" i="15"/>
  <c r="O362" i="15"/>
  <c r="N362" i="15"/>
  <c r="O361" i="15"/>
  <c r="N361" i="15"/>
  <c r="O360" i="15"/>
  <c r="N360" i="15"/>
  <c r="O359" i="15"/>
  <c r="N359" i="15"/>
  <c r="O358" i="15"/>
  <c r="N358" i="15"/>
  <c r="O357" i="15"/>
  <c r="N357" i="15"/>
  <c r="O356" i="15"/>
  <c r="N356" i="15"/>
  <c r="O355" i="15"/>
  <c r="N355" i="15"/>
  <c r="O354" i="15"/>
  <c r="N354" i="15"/>
  <c r="O353" i="15"/>
  <c r="N353" i="15"/>
  <c r="O352" i="15"/>
  <c r="N352" i="15"/>
  <c r="O351" i="15"/>
  <c r="N351" i="15"/>
  <c r="O350" i="15"/>
  <c r="N350" i="15"/>
  <c r="O349" i="15"/>
  <c r="N349" i="15"/>
  <c r="O348" i="15"/>
  <c r="N348" i="15"/>
  <c r="O347" i="15"/>
  <c r="N347" i="15"/>
  <c r="O346" i="15"/>
  <c r="N346" i="15"/>
  <c r="O345" i="15"/>
  <c r="N345" i="15"/>
  <c r="O344" i="15"/>
  <c r="N344" i="15"/>
  <c r="O343" i="15"/>
  <c r="N343" i="15"/>
  <c r="O342" i="15"/>
  <c r="N342" i="15"/>
  <c r="O341" i="15"/>
  <c r="N341" i="15"/>
  <c r="O340" i="15"/>
  <c r="N340" i="15"/>
  <c r="O339" i="15"/>
  <c r="N339" i="15"/>
  <c r="O338" i="15"/>
  <c r="N338" i="15"/>
  <c r="O337" i="15"/>
  <c r="N337" i="15"/>
  <c r="O336" i="15"/>
  <c r="N336" i="15"/>
  <c r="O335" i="15"/>
  <c r="N335" i="15"/>
  <c r="O334" i="15"/>
  <c r="N334" i="15"/>
  <c r="O333" i="15"/>
  <c r="N333" i="15"/>
  <c r="O332" i="15"/>
  <c r="N332" i="15"/>
  <c r="O331" i="15"/>
  <c r="N331" i="15"/>
  <c r="O330" i="15"/>
  <c r="N330" i="15"/>
  <c r="O329" i="15"/>
  <c r="N329" i="15"/>
  <c r="O328" i="15"/>
  <c r="N328" i="15"/>
  <c r="O327" i="15"/>
  <c r="N327" i="15"/>
  <c r="O326" i="15"/>
  <c r="N326" i="15"/>
  <c r="O325" i="15"/>
  <c r="N325" i="15"/>
  <c r="O324" i="15"/>
  <c r="N324" i="15"/>
  <c r="O323" i="15"/>
  <c r="N323" i="15"/>
  <c r="O322" i="15"/>
  <c r="N322" i="15"/>
  <c r="O321" i="15"/>
  <c r="N321" i="15"/>
  <c r="O320" i="15"/>
  <c r="N320" i="15"/>
  <c r="O319" i="15"/>
  <c r="N319" i="15"/>
  <c r="O318" i="15"/>
  <c r="N318" i="15"/>
  <c r="O317" i="15"/>
  <c r="N317" i="15"/>
  <c r="O316" i="15"/>
  <c r="N316" i="15"/>
  <c r="O315" i="15"/>
  <c r="N315" i="15"/>
  <c r="O314" i="15"/>
  <c r="N314" i="15"/>
  <c r="O313" i="15"/>
  <c r="N313" i="15"/>
  <c r="O312" i="15"/>
  <c r="N312" i="15"/>
  <c r="O311" i="15"/>
  <c r="N311" i="15"/>
  <c r="O310" i="15"/>
  <c r="N310" i="15"/>
  <c r="O309" i="15"/>
  <c r="N309" i="15"/>
  <c r="O308" i="15"/>
  <c r="N308" i="15"/>
  <c r="O307" i="15"/>
  <c r="N307" i="15"/>
  <c r="O306" i="15"/>
  <c r="N306" i="15"/>
  <c r="O305" i="15"/>
  <c r="N305" i="15"/>
  <c r="O304" i="15"/>
  <c r="N304" i="15"/>
  <c r="O303" i="15"/>
  <c r="N303" i="15"/>
  <c r="O302" i="15"/>
  <c r="N302" i="15"/>
  <c r="O301" i="15"/>
  <c r="N301" i="15"/>
  <c r="O300" i="15"/>
  <c r="N300" i="15"/>
  <c r="O299" i="15"/>
  <c r="N299" i="15"/>
  <c r="O298" i="15"/>
  <c r="N298" i="15"/>
  <c r="O297" i="15"/>
  <c r="N297" i="15"/>
  <c r="O296" i="15"/>
  <c r="N296" i="15"/>
  <c r="O295" i="15"/>
  <c r="N295" i="15"/>
  <c r="O294" i="15"/>
  <c r="N294" i="15"/>
  <c r="O293" i="15"/>
  <c r="N293" i="15"/>
  <c r="O292" i="15"/>
  <c r="N292" i="15"/>
  <c r="O291" i="15"/>
  <c r="N291" i="15"/>
  <c r="O290" i="15"/>
  <c r="N290" i="15"/>
  <c r="O289" i="15"/>
  <c r="N289" i="15"/>
  <c r="O288" i="15"/>
  <c r="N288" i="15"/>
  <c r="O287" i="15"/>
  <c r="N287" i="15"/>
  <c r="O286" i="15"/>
  <c r="N286" i="15"/>
  <c r="O285" i="15"/>
  <c r="N285" i="15"/>
  <c r="O284" i="15"/>
  <c r="N284" i="15"/>
  <c r="O283" i="15"/>
  <c r="N283" i="15"/>
  <c r="O282" i="15"/>
  <c r="N282" i="15"/>
  <c r="O281" i="15"/>
  <c r="N281" i="15"/>
  <c r="O280" i="15"/>
  <c r="N280" i="15"/>
  <c r="O279" i="15"/>
  <c r="N279" i="15"/>
  <c r="O278" i="15"/>
  <c r="N278" i="15"/>
  <c r="O277" i="15"/>
  <c r="N277" i="15"/>
  <c r="O276" i="15"/>
  <c r="N276" i="15"/>
  <c r="O275" i="15"/>
  <c r="N275" i="15"/>
  <c r="O274" i="15"/>
  <c r="N274" i="15"/>
  <c r="O273" i="15"/>
  <c r="N273" i="15"/>
  <c r="O272" i="15"/>
  <c r="N272" i="15"/>
  <c r="O271" i="15"/>
  <c r="N271" i="15"/>
  <c r="O270" i="15"/>
  <c r="N270" i="15"/>
  <c r="O269" i="15"/>
  <c r="N269" i="15"/>
  <c r="O268" i="15"/>
  <c r="N268" i="15"/>
  <c r="O267" i="15"/>
  <c r="N267" i="15"/>
  <c r="O266" i="15"/>
  <c r="N266" i="15"/>
  <c r="O265" i="15"/>
  <c r="N265" i="15"/>
  <c r="O264" i="15"/>
  <c r="N264" i="15"/>
  <c r="O263" i="15"/>
  <c r="N263" i="15"/>
  <c r="O262" i="15"/>
  <c r="N262" i="15"/>
  <c r="O261" i="15"/>
  <c r="N261" i="15"/>
  <c r="O260" i="15"/>
  <c r="N260" i="15"/>
  <c r="O259" i="15"/>
  <c r="N259" i="15"/>
  <c r="O258" i="15"/>
  <c r="N258" i="15"/>
  <c r="O257" i="15"/>
  <c r="N257" i="15"/>
  <c r="O256" i="15"/>
  <c r="N256" i="15"/>
  <c r="O255" i="15"/>
  <c r="N255" i="15"/>
  <c r="O254" i="15"/>
  <c r="N254" i="15"/>
  <c r="O253" i="15"/>
  <c r="N253" i="15"/>
  <c r="O252" i="15"/>
  <c r="N252" i="15"/>
  <c r="O251" i="15"/>
  <c r="N251" i="15"/>
  <c r="O250" i="15"/>
  <c r="N250" i="15"/>
  <c r="O249" i="15"/>
  <c r="N249" i="15"/>
  <c r="O248" i="15"/>
  <c r="N248" i="15"/>
  <c r="O247" i="15"/>
  <c r="N247" i="15"/>
  <c r="O246" i="15"/>
  <c r="N246" i="15"/>
  <c r="O245" i="15"/>
  <c r="N245" i="15"/>
  <c r="O244" i="15"/>
  <c r="N244" i="15"/>
  <c r="O243" i="15"/>
  <c r="N243" i="15"/>
  <c r="O242" i="15"/>
  <c r="N242" i="15"/>
  <c r="O241" i="15"/>
  <c r="N241" i="15"/>
  <c r="O240" i="15"/>
  <c r="N240" i="15"/>
  <c r="O239" i="15"/>
  <c r="N239" i="15"/>
  <c r="O238" i="15"/>
  <c r="N238" i="15"/>
  <c r="O237" i="15"/>
  <c r="N237" i="15"/>
  <c r="O236" i="15"/>
  <c r="N236" i="15"/>
  <c r="O235" i="15"/>
  <c r="N235" i="15"/>
  <c r="O234" i="15"/>
  <c r="N234" i="15"/>
  <c r="O233" i="15"/>
  <c r="N233" i="15"/>
  <c r="O232" i="15"/>
  <c r="N232" i="15"/>
  <c r="O231" i="15"/>
  <c r="N231" i="15"/>
  <c r="O230" i="15"/>
  <c r="N230" i="15"/>
  <c r="O229" i="15"/>
  <c r="N229" i="15"/>
  <c r="O228" i="15"/>
  <c r="N228" i="15"/>
  <c r="O227" i="15"/>
  <c r="N227" i="15"/>
  <c r="O226" i="15"/>
  <c r="N226" i="15"/>
  <c r="O225" i="15"/>
  <c r="N225" i="15"/>
  <c r="O224" i="15"/>
  <c r="N224" i="15"/>
  <c r="O223" i="15"/>
  <c r="N223" i="15"/>
  <c r="O222" i="15"/>
  <c r="N222" i="15"/>
  <c r="O221" i="15"/>
  <c r="N221" i="15"/>
  <c r="O220" i="15"/>
  <c r="N220" i="15"/>
  <c r="O219" i="15"/>
  <c r="N219" i="15"/>
  <c r="O218" i="15"/>
  <c r="N218" i="15"/>
  <c r="O217" i="15"/>
  <c r="N217" i="15"/>
  <c r="O216" i="15"/>
  <c r="N216" i="15"/>
  <c r="O215" i="15"/>
  <c r="N215" i="15"/>
  <c r="O214" i="15"/>
  <c r="N214" i="15"/>
  <c r="O213" i="15"/>
  <c r="N213" i="15"/>
  <c r="O212" i="15"/>
  <c r="N212" i="15"/>
  <c r="O211" i="15"/>
  <c r="N211" i="15"/>
  <c r="O210" i="15"/>
  <c r="N210" i="15"/>
  <c r="O209" i="15"/>
  <c r="N209" i="15"/>
  <c r="O208" i="15"/>
  <c r="N208" i="15"/>
  <c r="O207" i="15"/>
  <c r="N207" i="15"/>
  <c r="O206" i="15"/>
  <c r="N206" i="15"/>
  <c r="O205" i="15"/>
  <c r="N205" i="15"/>
  <c r="O204" i="15"/>
  <c r="N204" i="15"/>
  <c r="O203" i="15"/>
  <c r="N203" i="15"/>
  <c r="O202" i="15"/>
  <c r="N202" i="15"/>
  <c r="O201" i="15"/>
  <c r="N201" i="15"/>
  <c r="O200" i="15"/>
  <c r="N200" i="15"/>
  <c r="O199" i="15"/>
  <c r="N199" i="15"/>
  <c r="O198" i="15"/>
  <c r="N198" i="15"/>
  <c r="O197" i="15"/>
  <c r="N197" i="15"/>
  <c r="O196" i="15"/>
  <c r="N196" i="15"/>
  <c r="O195" i="15"/>
  <c r="N195" i="15"/>
  <c r="O194" i="15"/>
  <c r="N194" i="15"/>
  <c r="O193" i="15"/>
  <c r="N193" i="15"/>
  <c r="O192" i="15"/>
  <c r="N192" i="15"/>
  <c r="O191" i="15"/>
  <c r="N191" i="15"/>
  <c r="O190" i="15"/>
  <c r="N190" i="15"/>
  <c r="O189" i="15"/>
  <c r="N189" i="15"/>
  <c r="O188" i="15"/>
  <c r="N188" i="15"/>
  <c r="O187" i="15"/>
  <c r="N187" i="15"/>
  <c r="O186" i="15"/>
  <c r="N186" i="15"/>
  <c r="O185" i="15"/>
  <c r="N185" i="15"/>
  <c r="O184" i="15"/>
  <c r="N184" i="15"/>
  <c r="O183" i="15"/>
  <c r="N183" i="15"/>
  <c r="O182" i="15"/>
  <c r="N182" i="15"/>
  <c r="O181" i="15"/>
  <c r="N181" i="15"/>
  <c r="O180" i="15"/>
  <c r="N180" i="15"/>
  <c r="O179" i="15"/>
  <c r="N179" i="15"/>
  <c r="O178" i="15"/>
  <c r="N178" i="15"/>
  <c r="O177" i="15"/>
  <c r="N177" i="15"/>
  <c r="O176" i="15"/>
  <c r="N176" i="15"/>
  <c r="O175" i="15"/>
  <c r="N175" i="15"/>
  <c r="O174" i="15"/>
  <c r="N174" i="15"/>
  <c r="O173" i="15"/>
  <c r="N173" i="15"/>
  <c r="O172" i="15"/>
  <c r="N172" i="15"/>
  <c r="O171" i="15"/>
  <c r="N171" i="15"/>
  <c r="O170" i="15"/>
  <c r="N170" i="15"/>
  <c r="O169" i="15"/>
  <c r="N169" i="15"/>
  <c r="O168" i="15"/>
  <c r="N168" i="15"/>
  <c r="O167" i="15"/>
  <c r="N167" i="15"/>
  <c r="O166" i="15"/>
  <c r="N166" i="15"/>
  <c r="O165" i="15"/>
  <c r="N165" i="15"/>
  <c r="O164" i="15"/>
  <c r="N164" i="15"/>
  <c r="O163" i="15"/>
  <c r="N163" i="15"/>
  <c r="O162" i="15"/>
  <c r="N162" i="15"/>
  <c r="O161" i="15"/>
  <c r="N161" i="15"/>
  <c r="O160" i="15"/>
  <c r="N160" i="15"/>
  <c r="O159" i="15"/>
  <c r="N159" i="15"/>
  <c r="O158" i="15"/>
  <c r="N158" i="15"/>
  <c r="O157" i="15"/>
  <c r="N157" i="15"/>
  <c r="O156" i="15"/>
  <c r="N156" i="15"/>
  <c r="O155" i="15"/>
  <c r="N155" i="15"/>
  <c r="O154" i="15"/>
  <c r="N154" i="15"/>
  <c r="O153" i="15"/>
  <c r="N153" i="15"/>
  <c r="O152" i="15"/>
  <c r="N152" i="15"/>
  <c r="O151" i="15"/>
  <c r="N151" i="15"/>
  <c r="O150" i="15"/>
  <c r="N150" i="15"/>
  <c r="O149" i="15"/>
  <c r="N149" i="15"/>
  <c r="O148" i="15"/>
  <c r="N148" i="15"/>
  <c r="O147" i="15"/>
  <c r="N147" i="15"/>
  <c r="O146" i="15"/>
  <c r="N146" i="15"/>
  <c r="O145" i="15"/>
  <c r="N145" i="15"/>
  <c r="O144" i="15"/>
  <c r="N144" i="15"/>
  <c r="O143" i="15"/>
  <c r="N143" i="15"/>
  <c r="O142" i="15"/>
  <c r="N142" i="15"/>
  <c r="O141" i="15"/>
  <c r="N141" i="15"/>
  <c r="O140" i="15"/>
  <c r="N140" i="15"/>
  <c r="O139" i="15"/>
  <c r="N139" i="15"/>
  <c r="O138" i="15"/>
  <c r="N138" i="15"/>
  <c r="O137" i="15"/>
  <c r="N137" i="15"/>
  <c r="O136" i="15"/>
  <c r="N136" i="15"/>
  <c r="O135" i="15"/>
  <c r="N135" i="15"/>
  <c r="O134" i="15"/>
  <c r="N134" i="15"/>
  <c r="O133" i="15"/>
  <c r="N133" i="15"/>
  <c r="O132" i="15"/>
  <c r="N132" i="15"/>
  <c r="O131" i="15"/>
  <c r="N131" i="15"/>
  <c r="O130" i="15"/>
  <c r="N130" i="15"/>
  <c r="O129" i="15"/>
  <c r="N129" i="15"/>
  <c r="O128" i="15"/>
  <c r="N128" i="15"/>
  <c r="O127" i="15"/>
  <c r="N127" i="15"/>
  <c r="O126" i="15"/>
  <c r="N126" i="15"/>
  <c r="O125" i="15"/>
  <c r="N125" i="15"/>
  <c r="O124" i="15"/>
  <c r="N124" i="15"/>
  <c r="O123" i="15"/>
  <c r="N123" i="15"/>
  <c r="O122" i="15"/>
  <c r="N122" i="15"/>
  <c r="O121" i="15"/>
  <c r="N121" i="15"/>
  <c r="O120" i="15"/>
  <c r="N120" i="15"/>
  <c r="O119" i="15"/>
  <c r="N119" i="15"/>
  <c r="O118" i="15"/>
  <c r="N118" i="15"/>
  <c r="O117" i="15"/>
  <c r="N117" i="15"/>
  <c r="O116" i="15"/>
  <c r="N116" i="15"/>
  <c r="O115" i="15"/>
  <c r="N115" i="15"/>
  <c r="O114" i="15"/>
  <c r="N114" i="15"/>
  <c r="O113" i="15"/>
  <c r="N113" i="15"/>
  <c r="O112" i="15"/>
  <c r="N112" i="15"/>
  <c r="O111" i="15"/>
  <c r="N111" i="15"/>
  <c r="O110" i="15"/>
  <c r="N110" i="15"/>
  <c r="O109" i="15"/>
  <c r="N109" i="15"/>
  <c r="O108" i="15"/>
  <c r="N108" i="15"/>
  <c r="O107" i="15"/>
  <c r="N107" i="15"/>
  <c r="O106" i="15"/>
  <c r="N106" i="15"/>
  <c r="O105" i="15"/>
  <c r="N105" i="15"/>
  <c r="O104" i="15"/>
  <c r="N104" i="15"/>
  <c r="O103" i="15"/>
  <c r="N103" i="15"/>
  <c r="O102" i="15"/>
  <c r="N102" i="15"/>
  <c r="O101" i="15"/>
  <c r="N101" i="15"/>
  <c r="O100" i="15"/>
  <c r="N100" i="15"/>
  <c r="O99" i="15"/>
  <c r="N99" i="15"/>
  <c r="O98" i="15"/>
  <c r="N98" i="15"/>
  <c r="O97" i="15"/>
  <c r="N97" i="15"/>
  <c r="O96" i="15"/>
  <c r="N96" i="15"/>
  <c r="O95" i="15"/>
  <c r="N95" i="15"/>
  <c r="O94" i="15"/>
  <c r="N94" i="15"/>
  <c r="O93" i="15"/>
  <c r="N93" i="15"/>
  <c r="O92" i="15"/>
  <c r="N92" i="15"/>
  <c r="O91" i="15"/>
  <c r="N91" i="15"/>
  <c r="O90" i="15"/>
  <c r="N90" i="15"/>
  <c r="O89" i="15"/>
  <c r="N89" i="15"/>
  <c r="O88" i="15"/>
  <c r="N88" i="15"/>
  <c r="O87" i="15"/>
  <c r="N87" i="15"/>
  <c r="O86" i="15"/>
  <c r="N86" i="15"/>
  <c r="O85" i="15"/>
  <c r="N85" i="15"/>
  <c r="O84" i="15"/>
  <c r="N84" i="15"/>
  <c r="O83" i="15"/>
  <c r="N83" i="15"/>
  <c r="O82" i="15"/>
  <c r="N82" i="15"/>
  <c r="O81" i="15"/>
  <c r="N81" i="15"/>
  <c r="O80" i="15"/>
  <c r="N80" i="15"/>
  <c r="O79" i="15"/>
  <c r="N79" i="15"/>
  <c r="O78" i="15"/>
  <c r="N78" i="15"/>
  <c r="O77" i="15"/>
  <c r="N77" i="15"/>
  <c r="O76" i="15"/>
  <c r="N76" i="15"/>
  <c r="O75" i="15"/>
  <c r="N75" i="15"/>
  <c r="O74" i="15"/>
  <c r="N74" i="15"/>
  <c r="O73" i="15"/>
  <c r="N73" i="15"/>
  <c r="O72" i="15"/>
  <c r="N72" i="15"/>
  <c r="O71" i="15"/>
  <c r="N71" i="15"/>
  <c r="O70" i="15"/>
  <c r="N70" i="15"/>
  <c r="O69" i="15"/>
  <c r="N69" i="15"/>
  <c r="O68" i="15"/>
  <c r="N68" i="15"/>
  <c r="O67" i="15"/>
  <c r="N67" i="15"/>
  <c r="O66" i="15"/>
  <c r="N66" i="15"/>
  <c r="O65" i="15"/>
  <c r="N65" i="15"/>
  <c r="O64" i="15"/>
  <c r="N64" i="15"/>
  <c r="O63" i="15"/>
  <c r="N63" i="15"/>
  <c r="O62" i="15"/>
  <c r="N62" i="15"/>
  <c r="O61" i="15"/>
  <c r="N61" i="15"/>
  <c r="O60" i="15"/>
  <c r="N60" i="15"/>
  <c r="O59" i="15"/>
  <c r="N59" i="15"/>
  <c r="O58" i="15"/>
  <c r="N58" i="15"/>
  <c r="O57" i="15"/>
  <c r="N57" i="15"/>
  <c r="O56" i="15"/>
  <c r="N56" i="15"/>
  <c r="O55" i="15"/>
  <c r="N55" i="15"/>
  <c r="O54" i="15"/>
  <c r="N54" i="15"/>
  <c r="O53" i="15"/>
  <c r="N53" i="15"/>
  <c r="O52" i="15"/>
  <c r="N52" i="15"/>
  <c r="O51" i="15"/>
  <c r="N51" i="15"/>
  <c r="O50" i="15"/>
  <c r="N50" i="15"/>
  <c r="O49" i="15"/>
  <c r="N49" i="15"/>
  <c r="O48" i="15"/>
  <c r="N48" i="15"/>
  <c r="O47" i="15"/>
  <c r="N47" i="15"/>
  <c r="O46" i="15"/>
  <c r="N46" i="15"/>
  <c r="O45" i="15"/>
  <c r="N45" i="15"/>
  <c r="O44" i="15"/>
  <c r="N44" i="15"/>
  <c r="O43" i="15"/>
  <c r="N43" i="15"/>
  <c r="O42" i="15"/>
  <c r="N42" i="15"/>
  <c r="O41" i="15"/>
  <c r="N41" i="15"/>
  <c r="O40" i="15"/>
  <c r="N40" i="15"/>
  <c r="O39" i="15"/>
  <c r="N39" i="15"/>
  <c r="O38" i="15"/>
  <c r="N38" i="15"/>
  <c r="O37" i="15"/>
  <c r="N37" i="15"/>
  <c r="O36" i="15"/>
  <c r="N36" i="15"/>
  <c r="O35" i="15"/>
  <c r="N35" i="15"/>
  <c r="O34" i="15"/>
  <c r="N34" i="15"/>
  <c r="O33" i="15"/>
  <c r="N33" i="15"/>
  <c r="O32" i="15"/>
  <c r="N32" i="15"/>
  <c r="O31" i="15"/>
  <c r="N31" i="15"/>
  <c r="O30" i="15"/>
  <c r="N30" i="15"/>
  <c r="O29" i="15"/>
  <c r="N29" i="15"/>
  <c r="O28" i="15"/>
  <c r="N28" i="15"/>
  <c r="O27" i="15"/>
  <c r="N27" i="15"/>
  <c r="O26" i="15"/>
  <c r="N26" i="15"/>
  <c r="O25" i="15"/>
  <c r="N25" i="15"/>
  <c r="O24" i="15"/>
  <c r="N24" i="15"/>
  <c r="O23" i="15"/>
  <c r="N23" i="15"/>
  <c r="O22" i="15"/>
  <c r="N22" i="15"/>
  <c r="O21" i="15"/>
  <c r="N21" i="15"/>
  <c r="O20" i="15"/>
  <c r="N20" i="15"/>
  <c r="O19" i="15"/>
  <c r="N19" i="15"/>
  <c r="O18" i="15"/>
  <c r="N18" i="15"/>
  <c r="O17" i="15"/>
  <c r="N17" i="15"/>
  <c r="O16" i="15"/>
  <c r="N16" i="15"/>
  <c r="O15" i="15"/>
  <c r="N15" i="15"/>
  <c r="O14" i="15"/>
  <c r="N14" i="15"/>
  <c r="O13" i="15"/>
  <c r="N13" i="15"/>
  <c r="O12" i="15"/>
  <c r="N12" i="15"/>
  <c r="O11" i="15"/>
  <c r="N11" i="15"/>
  <c r="O10" i="15"/>
  <c r="N10" i="15"/>
  <c r="O9" i="15"/>
  <c r="N9" i="15"/>
  <c r="O8" i="15"/>
  <c r="N8" i="15"/>
  <c r="O7" i="15"/>
  <c r="N7" i="15"/>
  <c r="O6" i="15"/>
  <c r="N6" i="15"/>
  <c r="O5" i="15"/>
  <c r="N5" i="15"/>
  <c r="O4" i="15"/>
  <c r="N4" i="15"/>
  <c r="O3" i="15"/>
  <c r="N3" i="15"/>
  <c r="G1001" i="15"/>
  <c r="H1001" i="15"/>
  <c r="F1001" i="15"/>
  <c r="D1001" i="15"/>
  <c r="E1001" i="15"/>
  <c r="C1001" i="15"/>
  <c r="G1000" i="15"/>
  <c r="H1000" i="15"/>
  <c r="F1000" i="15"/>
  <c r="D1000" i="15"/>
  <c r="E1000" i="15"/>
  <c r="C1000" i="15"/>
  <c r="G999" i="15"/>
  <c r="H999" i="15"/>
  <c r="F999" i="15"/>
  <c r="D999" i="15"/>
  <c r="E999" i="15"/>
  <c r="C999" i="15"/>
  <c r="G998" i="15"/>
  <c r="H998" i="15"/>
  <c r="F998" i="15"/>
  <c r="D998" i="15"/>
  <c r="E998" i="15"/>
  <c r="C998" i="15"/>
  <c r="G997" i="15"/>
  <c r="H997" i="15"/>
  <c r="F997" i="15"/>
  <c r="D997" i="15"/>
  <c r="E997" i="15"/>
  <c r="C997" i="15"/>
  <c r="G996" i="15"/>
  <c r="H996" i="15"/>
  <c r="F996" i="15"/>
  <c r="D996" i="15"/>
  <c r="E996" i="15"/>
  <c r="C996" i="15"/>
  <c r="G995" i="15"/>
  <c r="H995" i="15"/>
  <c r="F995" i="15"/>
  <c r="D995" i="15"/>
  <c r="E995" i="15"/>
  <c r="C995" i="15"/>
  <c r="G994" i="15"/>
  <c r="H994" i="15"/>
  <c r="F994" i="15"/>
  <c r="D994" i="15"/>
  <c r="E994" i="15"/>
  <c r="C994" i="15"/>
  <c r="G993" i="15"/>
  <c r="H993" i="15"/>
  <c r="F993" i="15"/>
  <c r="D993" i="15"/>
  <c r="E993" i="15"/>
  <c r="C993" i="15"/>
  <c r="G992" i="15"/>
  <c r="H992" i="15"/>
  <c r="F992" i="15"/>
  <c r="D992" i="15"/>
  <c r="E992" i="15"/>
  <c r="C992" i="15"/>
  <c r="G991" i="15"/>
  <c r="H991" i="15"/>
  <c r="F991" i="15"/>
  <c r="D991" i="15"/>
  <c r="E991" i="15"/>
  <c r="C991" i="15"/>
  <c r="G990" i="15"/>
  <c r="H990" i="15"/>
  <c r="F990" i="15"/>
  <c r="D990" i="15"/>
  <c r="E990" i="15"/>
  <c r="C990" i="15"/>
  <c r="G989" i="15"/>
  <c r="H989" i="15"/>
  <c r="F989" i="15"/>
  <c r="D989" i="15"/>
  <c r="E989" i="15"/>
  <c r="C989" i="15"/>
  <c r="G988" i="15"/>
  <c r="H988" i="15"/>
  <c r="F988" i="15"/>
  <c r="D988" i="15"/>
  <c r="E988" i="15"/>
  <c r="C988" i="15"/>
  <c r="G987" i="15"/>
  <c r="H987" i="15"/>
  <c r="F987" i="15"/>
  <c r="D987" i="15"/>
  <c r="E987" i="15"/>
  <c r="C987" i="15"/>
  <c r="G986" i="15"/>
  <c r="H986" i="15"/>
  <c r="F986" i="15"/>
  <c r="D986" i="15"/>
  <c r="E986" i="15"/>
  <c r="C986" i="15"/>
  <c r="G985" i="15"/>
  <c r="H985" i="15"/>
  <c r="F985" i="15"/>
  <c r="D985" i="15"/>
  <c r="E985" i="15"/>
  <c r="C985" i="15"/>
  <c r="G984" i="15"/>
  <c r="H984" i="15"/>
  <c r="F984" i="15"/>
  <c r="D984" i="15"/>
  <c r="E984" i="15"/>
  <c r="C984" i="15"/>
  <c r="G983" i="15"/>
  <c r="H983" i="15"/>
  <c r="F983" i="15"/>
  <c r="D983" i="15"/>
  <c r="E983" i="15"/>
  <c r="C983" i="15"/>
  <c r="G982" i="15"/>
  <c r="H982" i="15"/>
  <c r="F982" i="15"/>
  <c r="D982" i="15"/>
  <c r="E982" i="15"/>
  <c r="C982" i="15"/>
  <c r="G981" i="15"/>
  <c r="H981" i="15"/>
  <c r="F981" i="15"/>
  <c r="D981" i="15"/>
  <c r="E981" i="15"/>
  <c r="C981" i="15"/>
  <c r="G980" i="15"/>
  <c r="H980" i="15"/>
  <c r="F980" i="15"/>
  <c r="D980" i="15"/>
  <c r="E980" i="15"/>
  <c r="C980" i="15"/>
  <c r="G979" i="15"/>
  <c r="H979" i="15"/>
  <c r="F979" i="15"/>
  <c r="D979" i="15"/>
  <c r="E979" i="15"/>
  <c r="C979" i="15"/>
  <c r="G978" i="15"/>
  <c r="H978" i="15"/>
  <c r="F978" i="15"/>
  <c r="D978" i="15"/>
  <c r="E978" i="15"/>
  <c r="C978" i="15"/>
  <c r="G977" i="15"/>
  <c r="H977" i="15"/>
  <c r="F977" i="15"/>
  <c r="D977" i="15"/>
  <c r="E977" i="15"/>
  <c r="C977" i="15"/>
  <c r="G976" i="15"/>
  <c r="H976" i="15"/>
  <c r="F976" i="15"/>
  <c r="D976" i="15"/>
  <c r="E976" i="15"/>
  <c r="C976" i="15"/>
  <c r="G975" i="15"/>
  <c r="H975" i="15"/>
  <c r="F975" i="15"/>
  <c r="D975" i="15"/>
  <c r="E975" i="15"/>
  <c r="C975" i="15"/>
  <c r="G974" i="15"/>
  <c r="H974" i="15"/>
  <c r="F974" i="15"/>
  <c r="D974" i="15"/>
  <c r="E974" i="15"/>
  <c r="C974" i="15"/>
  <c r="G973" i="15"/>
  <c r="H973" i="15"/>
  <c r="F973" i="15"/>
  <c r="D973" i="15"/>
  <c r="E973" i="15"/>
  <c r="C973" i="15"/>
  <c r="G972" i="15"/>
  <c r="H972" i="15"/>
  <c r="F972" i="15"/>
  <c r="D972" i="15"/>
  <c r="E972" i="15"/>
  <c r="C972" i="15"/>
  <c r="G971" i="15"/>
  <c r="H971" i="15"/>
  <c r="F971" i="15"/>
  <c r="D971" i="15"/>
  <c r="E971" i="15"/>
  <c r="C971" i="15"/>
  <c r="G970" i="15"/>
  <c r="H970" i="15"/>
  <c r="F970" i="15"/>
  <c r="D970" i="15"/>
  <c r="E970" i="15"/>
  <c r="C970" i="15"/>
  <c r="G969" i="15"/>
  <c r="H969" i="15"/>
  <c r="F969" i="15"/>
  <c r="D969" i="15"/>
  <c r="E969" i="15"/>
  <c r="C969" i="15"/>
  <c r="G968" i="15"/>
  <c r="H968" i="15"/>
  <c r="F968" i="15"/>
  <c r="D968" i="15"/>
  <c r="E968" i="15"/>
  <c r="C968" i="15"/>
  <c r="G967" i="15"/>
  <c r="H967" i="15"/>
  <c r="F967" i="15"/>
  <c r="D967" i="15"/>
  <c r="E967" i="15"/>
  <c r="C967" i="15"/>
  <c r="G966" i="15"/>
  <c r="H966" i="15"/>
  <c r="F966" i="15"/>
  <c r="D966" i="15"/>
  <c r="E966" i="15"/>
  <c r="C966" i="15"/>
  <c r="G965" i="15"/>
  <c r="H965" i="15"/>
  <c r="F965" i="15"/>
  <c r="D965" i="15"/>
  <c r="E965" i="15"/>
  <c r="C965" i="15"/>
  <c r="G964" i="15"/>
  <c r="H964" i="15"/>
  <c r="F964" i="15"/>
  <c r="D964" i="15"/>
  <c r="E964" i="15"/>
  <c r="C964" i="15"/>
  <c r="G963" i="15"/>
  <c r="H963" i="15"/>
  <c r="F963" i="15"/>
  <c r="D963" i="15"/>
  <c r="E963" i="15"/>
  <c r="C963" i="15"/>
  <c r="G962" i="15"/>
  <c r="H962" i="15"/>
  <c r="F962" i="15"/>
  <c r="D962" i="15"/>
  <c r="E962" i="15"/>
  <c r="C962" i="15"/>
  <c r="G961" i="15"/>
  <c r="H961" i="15"/>
  <c r="F961" i="15"/>
  <c r="D961" i="15"/>
  <c r="E961" i="15"/>
  <c r="C961" i="15"/>
  <c r="G960" i="15"/>
  <c r="H960" i="15"/>
  <c r="F960" i="15"/>
  <c r="D960" i="15"/>
  <c r="E960" i="15"/>
  <c r="C960" i="15"/>
  <c r="G959" i="15"/>
  <c r="H959" i="15"/>
  <c r="F959" i="15"/>
  <c r="D959" i="15"/>
  <c r="E959" i="15"/>
  <c r="C959" i="15"/>
  <c r="G958" i="15"/>
  <c r="H958" i="15"/>
  <c r="F958" i="15"/>
  <c r="D958" i="15"/>
  <c r="E958" i="15"/>
  <c r="C958" i="15"/>
  <c r="G957" i="15"/>
  <c r="H957" i="15"/>
  <c r="F957" i="15"/>
  <c r="D957" i="15"/>
  <c r="E957" i="15"/>
  <c r="C957" i="15"/>
  <c r="G956" i="15"/>
  <c r="H956" i="15"/>
  <c r="F956" i="15"/>
  <c r="D956" i="15"/>
  <c r="E956" i="15"/>
  <c r="C956" i="15"/>
  <c r="G955" i="15"/>
  <c r="H955" i="15"/>
  <c r="F955" i="15"/>
  <c r="D955" i="15"/>
  <c r="E955" i="15"/>
  <c r="C955" i="15"/>
  <c r="G954" i="15"/>
  <c r="H954" i="15"/>
  <c r="F954" i="15"/>
  <c r="D954" i="15"/>
  <c r="E954" i="15"/>
  <c r="C954" i="15"/>
  <c r="G953" i="15"/>
  <c r="H953" i="15"/>
  <c r="F953" i="15"/>
  <c r="D953" i="15"/>
  <c r="E953" i="15"/>
  <c r="C953" i="15"/>
  <c r="G952" i="15"/>
  <c r="H952" i="15"/>
  <c r="F952" i="15"/>
  <c r="D952" i="15"/>
  <c r="E952" i="15"/>
  <c r="C952" i="15"/>
  <c r="G951" i="15"/>
  <c r="H951" i="15"/>
  <c r="F951" i="15"/>
  <c r="D951" i="15"/>
  <c r="E951" i="15"/>
  <c r="C951" i="15"/>
  <c r="G950" i="15"/>
  <c r="H950" i="15"/>
  <c r="F950" i="15"/>
  <c r="D950" i="15"/>
  <c r="E950" i="15"/>
  <c r="C950" i="15"/>
  <c r="G949" i="15"/>
  <c r="H949" i="15"/>
  <c r="F949" i="15"/>
  <c r="D949" i="15"/>
  <c r="E949" i="15"/>
  <c r="C949" i="15"/>
  <c r="G948" i="15"/>
  <c r="H948" i="15"/>
  <c r="F948" i="15"/>
  <c r="D948" i="15"/>
  <c r="E948" i="15"/>
  <c r="C948" i="15"/>
  <c r="G947" i="15"/>
  <c r="H947" i="15"/>
  <c r="F947" i="15"/>
  <c r="D947" i="15"/>
  <c r="E947" i="15"/>
  <c r="C947" i="15"/>
  <c r="G946" i="15"/>
  <c r="H946" i="15"/>
  <c r="F946" i="15"/>
  <c r="D946" i="15"/>
  <c r="E946" i="15"/>
  <c r="C946" i="15"/>
  <c r="G945" i="15"/>
  <c r="H945" i="15"/>
  <c r="F945" i="15"/>
  <c r="D945" i="15"/>
  <c r="E945" i="15"/>
  <c r="C945" i="15"/>
  <c r="G944" i="15"/>
  <c r="H944" i="15"/>
  <c r="F944" i="15"/>
  <c r="D944" i="15"/>
  <c r="E944" i="15"/>
  <c r="C944" i="15"/>
  <c r="G943" i="15"/>
  <c r="H943" i="15"/>
  <c r="F943" i="15"/>
  <c r="D943" i="15"/>
  <c r="E943" i="15"/>
  <c r="C943" i="15"/>
  <c r="G942" i="15"/>
  <c r="H942" i="15"/>
  <c r="F942" i="15"/>
  <c r="D942" i="15"/>
  <c r="E942" i="15"/>
  <c r="C942" i="15"/>
  <c r="G941" i="15"/>
  <c r="H941" i="15"/>
  <c r="F941" i="15"/>
  <c r="D941" i="15"/>
  <c r="E941" i="15"/>
  <c r="C941" i="15"/>
  <c r="G940" i="15"/>
  <c r="H940" i="15"/>
  <c r="F940" i="15"/>
  <c r="D940" i="15"/>
  <c r="E940" i="15"/>
  <c r="C940" i="15"/>
  <c r="G939" i="15"/>
  <c r="H939" i="15"/>
  <c r="F939" i="15"/>
  <c r="D939" i="15"/>
  <c r="E939" i="15"/>
  <c r="C939" i="15"/>
  <c r="G938" i="15"/>
  <c r="H938" i="15"/>
  <c r="F938" i="15"/>
  <c r="D938" i="15"/>
  <c r="E938" i="15"/>
  <c r="C938" i="15"/>
  <c r="G937" i="15"/>
  <c r="H937" i="15"/>
  <c r="F937" i="15"/>
  <c r="D937" i="15"/>
  <c r="E937" i="15"/>
  <c r="C937" i="15"/>
  <c r="G936" i="15"/>
  <c r="H936" i="15"/>
  <c r="F936" i="15"/>
  <c r="D936" i="15"/>
  <c r="E936" i="15"/>
  <c r="C936" i="15"/>
  <c r="G935" i="15"/>
  <c r="H935" i="15"/>
  <c r="F935" i="15"/>
  <c r="D935" i="15"/>
  <c r="E935" i="15"/>
  <c r="C935" i="15"/>
  <c r="G934" i="15"/>
  <c r="H934" i="15"/>
  <c r="F934" i="15"/>
  <c r="D934" i="15"/>
  <c r="E934" i="15"/>
  <c r="C934" i="15"/>
  <c r="G933" i="15"/>
  <c r="H933" i="15"/>
  <c r="F933" i="15"/>
  <c r="D933" i="15"/>
  <c r="E933" i="15"/>
  <c r="C933" i="15"/>
  <c r="G932" i="15"/>
  <c r="H932" i="15"/>
  <c r="F932" i="15"/>
  <c r="D932" i="15"/>
  <c r="E932" i="15"/>
  <c r="C932" i="15"/>
  <c r="G931" i="15"/>
  <c r="H931" i="15"/>
  <c r="F931" i="15"/>
  <c r="D931" i="15"/>
  <c r="E931" i="15"/>
  <c r="C931" i="15"/>
  <c r="G930" i="15"/>
  <c r="H930" i="15"/>
  <c r="F930" i="15"/>
  <c r="D930" i="15"/>
  <c r="E930" i="15"/>
  <c r="C930" i="15"/>
  <c r="G929" i="15"/>
  <c r="H929" i="15"/>
  <c r="F929" i="15"/>
  <c r="D929" i="15"/>
  <c r="E929" i="15"/>
  <c r="C929" i="15"/>
  <c r="G928" i="15"/>
  <c r="H928" i="15"/>
  <c r="F928" i="15"/>
  <c r="D928" i="15"/>
  <c r="E928" i="15"/>
  <c r="C928" i="15"/>
  <c r="G927" i="15"/>
  <c r="H927" i="15"/>
  <c r="F927" i="15"/>
  <c r="D927" i="15"/>
  <c r="E927" i="15"/>
  <c r="C927" i="15"/>
  <c r="G926" i="15"/>
  <c r="H926" i="15"/>
  <c r="F926" i="15"/>
  <c r="D926" i="15"/>
  <c r="E926" i="15"/>
  <c r="C926" i="15"/>
  <c r="G925" i="15"/>
  <c r="H925" i="15"/>
  <c r="F925" i="15"/>
  <c r="D925" i="15"/>
  <c r="E925" i="15"/>
  <c r="C925" i="15"/>
  <c r="G924" i="15"/>
  <c r="H924" i="15"/>
  <c r="F924" i="15"/>
  <c r="D924" i="15"/>
  <c r="E924" i="15"/>
  <c r="C924" i="15"/>
  <c r="G923" i="15"/>
  <c r="H923" i="15"/>
  <c r="F923" i="15"/>
  <c r="D923" i="15"/>
  <c r="E923" i="15"/>
  <c r="C923" i="15"/>
  <c r="G922" i="15"/>
  <c r="H922" i="15"/>
  <c r="F922" i="15"/>
  <c r="D922" i="15"/>
  <c r="E922" i="15"/>
  <c r="C922" i="15"/>
  <c r="G921" i="15"/>
  <c r="H921" i="15"/>
  <c r="F921" i="15"/>
  <c r="D921" i="15"/>
  <c r="E921" i="15"/>
  <c r="C921" i="15"/>
  <c r="G920" i="15"/>
  <c r="H920" i="15"/>
  <c r="F920" i="15"/>
  <c r="D920" i="15"/>
  <c r="E920" i="15"/>
  <c r="C920" i="15"/>
  <c r="G919" i="15"/>
  <c r="H919" i="15"/>
  <c r="F919" i="15"/>
  <c r="D919" i="15"/>
  <c r="E919" i="15"/>
  <c r="C919" i="15"/>
  <c r="G918" i="15"/>
  <c r="H918" i="15"/>
  <c r="F918" i="15"/>
  <c r="D918" i="15"/>
  <c r="E918" i="15"/>
  <c r="C918" i="15"/>
  <c r="G917" i="15"/>
  <c r="H917" i="15"/>
  <c r="F917" i="15"/>
  <c r="D917" i="15"/>
  <c r="E917" i="15"/>
  <c r="C917" i="15"/>
  <c r="G916" i="15"/>
  <c r="H916" i="15"/>
  <c r="F916" i="15"/>
  <c r="D916" i="15"/>
  <c r="E916" i="15"/>
  <c r="C916" i="15"/>
  <c r="G915" i="15"/>
  <c r="H915" i="15"/>
  <c r="F915" i="15"/>
  <c r="D915" i="15"/>
  <c r="E915" i="15"/>
  <c r="C915" i="15"/>
  <c r="G914" i="15"/>
  <c r="H914" i="15"/>
  <c r="F914" i="15"/>
  <c r="D914" i="15"/>
  <c r="E914" i="15"/>
  <c r="C914" i="15"/>
  <c r="G913" i="15"/>
  <c r="H913" i="15"/>
  <c r="F913" i="15"/>
  <c r="D913" i="15"/>
  <c r="E913" i="15"/>
  <c r="C913" i="15"/>
  <c r="G912" i="15"/>
  <c r="H912" i="15"/>
  <c r="F912" i="15"/>
  <c r="D912" i="15"/>
  <c r="E912" i="15"/>
  <c r="C912" i="15"/>
  <c r="G911" i="15"/>
  <c r="H911" i="15"/>
  <c r="F911" i="15"/>
  <c r="D911" i="15"/>
  <c r="E911" i="15"/>
  <c r="C911" i="15"/>
  <c r="G910" i="15"/>
  <c r="H910" i="15"/>
  <c r="F910" i="15"/>
  <c r="D910" i="15"/>
  <c r="E910" i="15"/>
  <c r="C910" i="15"/>
  <c r="G909" i="15"/>
  <c r="H909" i="15"/>
  <c r="F909" i="15"/>
  <c r="D909" i="15"/>
  <c r="E909" i="15"/>
  <c r="C909" i="15"/>
  <c r="G908" i="15"/>
  <c r="H908" i="15"/>
  <c r="F908" i="15"/>
  <c r="D908" i="15"/>
  <c r="E908" i="15"/>
  <c r="C908" i="15"/>
  <c r="G907" i="15"/>
  <c r="H907" i="15"/>
  <c r="F907" i="15"/>
  <c r="D907" i="15"/>
  <c r="E907" i="15"/>
  <c r="C907" i="15"/>
  <c r="G906" i="15"/>
  <c r="H906" i="15"/>
  <c r="F906" i="15"/>
  <c r="D906" i="15"/>
  <c r="E906" i="15"/>
  <c r="C906" i="15"/>
  <c r="G905" i="15"/>
  <c r="H905" i="15"/>
  <c r="F905" i="15"/>
  <c r="D905" i="15"/>
  <c r="E905" i="15"/>
  <c r="C905" i="15"/>
  <c r="G904" i="15"/>
  <c r="H904" i="15"/>
  <c r="F904" i="15"/>
  <c r="D904" i="15"/>
  <c r="E904" i="15"/>
  <c r="C904" i="15"/>
  <c r="G903" i="15"/>
  <c r="H903" i="15"/>
  <c r="F903" i="15"/>
  <c r="D903" i="15"/>
  <c r="E903" i="15"/>
  <c r="C903" i="15"/>
  <c r="G902" i="15"/>
  <c r="H902" i="15"/>
  <c r="F902" i="15"/>
  <c r="D902" i="15"/>
  <c r="E902" i="15"/>
  <c r="C902" i="15"/>
  <c r="G901" i="15"/>
  <c r="H901" i="15"/>
  <c r="F901" i="15"/>
  <c r="D901" i="15"/>
  <c r="E901" i="15"/>
  <c r="C901" i="15"/>
  <c r="G900" i="15"/>
  <c r="H900" i="15"/>
  <c r="F900" i="15"/>
  <c r="D900" i="15"/>
  <c r="E900" i="15"/>
  <c r="C900" i="15"/>
  <c r="G899" i="15"/>
  <c r="H899" i="15"/>
  <c r="F899" i="15"/>
  <c r="D899" i="15"/>
  <c r="E899" i="15"/>
  <c r="C899" i="15"/>
  <c r="G898" i="15"/>
  <c r="H898" i="15"/>
  <c r="F898" i="15"/>
  <c r="D898" i="15"/>
  <c r="E898" i="15"/>
  <c r="C898" i="15"/>
  <c r="G897" i="15"/>
  <c r="H897" i="15"/>
  <c r="F897" i="15"/>
  <c r="D897" i="15"/>
  <c r="E897" i="15"/>
  <c r="C897" i="15"/>
  <c r="G896" i="15"/>
  <c r="H896" i="15"/>
  <c r="F896" i="15"/>
  <c r="D896" i="15"/>
  <c r="E896" i="15"/>
  <c r="C896" i="15"/>
  <c r="G895" i="15"/>
  <c r="H895" i="15"/>
  <c r="F895" i="15"/>
  <c r="D895" i="15"/>
  <c r="E895" i="15"/>
  <c r="C895" i="15"/>
  <c r="G894" i="15"/>
  <c r="H894" i="15"/>
  <c r="F894" i="15"/>
  <c r="D894" i="15"/>
  <c r="E894" i="15"/>
  <c r="C894" i="15"/>
  <c r="G893" i="15"/>
  <c r="H893" i="15"/>
  <c r="F893" i="15"/>
  <c r="D893" i="15"/>
  <c r="E893" i="15"/>
  <c r="C893" i="15"/>
  <c r="G892" i="15"/>
  <c r="H892" i="15"/>
  <c r="F892" i="15"/>
  <c r="D892" i="15"/>
  <c r="E892" i="15"/>
  <c r="C892" i="15"/>
  <c r="G891" i="15"/>
  <c r="H891" i="15"/>
  <c r="F891" i="15"/>
  <c r="D891" i="15"/>
  <c r="E891" i="15"/>
  <c r="C891" i="15"/>
  <c r="G890" i="15"/>
  <c r="H890" i="15"/>
  <c r="F890" i="15"/>
  <c r="D890" i="15"/>
  <c r="E890" i="15"/>
  <c r="C890" i="15"/>
  <c r="G889" i="15"/>
  <c r="H889" i="15"/>
  <c r="F889" i="15"/>
  <c r="D889" i="15"/>
  <c r="E889" i="15"/>
  <c r="C889" i="15"/>
  <c r="G888" i="15"/>
  <c r="H888" i="15"/>
  <c r="F888" i="15"/>
  <c r="D888" i="15"/>
  <c r="E888" i="15"/>
  <c r="C888" i="15"/>
  <c r="G887" i="15"/>
  <c r="H887" i="15"/>
  <c r="F887" i="15"/>
  <c r="D887" i="15"/>
  <c r="E887" i="15"/>
  <c r="C887" i="15"/>
  <c r="G886" i="15"/>
  <c r="H886" i="15"/>
  <c r="F886" i="15"/>
  <c r="D886" i="15"/>
  <c r="E886" i="15"/>
  <c r="C886" i="15"/>
  <c r="G885" i="15"/>
  <c r="H885" i="15"/>
  <c r="F885" i="15"/>
  <c r="D885" i="15"/>
  <c r="E885" i="15"/>
  <c r="C885" i="15"/>
  <c r="G884" i="15"/>
  <c r="H884" i="15"/>
  <c r="F884" i="15"/>
  <c r="D884" i="15"/>
  <c r="E884" i="15"/>
  <c r="C884" i="15"/>
  <c r="G883" i="15"/>
  <c r="H883" i="15"/>
  <c r="F883" i="15"/>
  <c r="D883" i="15"/>
  <c r="E883" i="15"/>
  <c r="C883" i="15"/>
  <c r="G882" i="15"/>
  <c r="H882" i="15"/>
  <c r="F882" i="15"/>
  <c r="D882" i="15"/>
  <c r="E882" i="15"/>
  <c r="C882" i="15"/>
  <c r="G881" i="15"/>
  <c r="H881" i="15"/>
  <c r="F881" i="15"/>
  <c r="D881" i="15"/>
  <c r="E881" i="15"/>
  <c r="C881" i="15"/>
  <c r="G880" i="15"/>
  <c r="H880" i="15"/>
  <c r="F880" i="15"/>
  <c r="D880" i="15"/>
  <c r="E880" i="15"/>
  <c r="C880" i="15"/>
  <c r="G879" i="15"/>
  <c r="H879" i="15"/>
  <c r="F879" i="15"/>
  <c r="D879" i="15"/>
  <c r="E879" i="15"/>
  <c r="C879" i="15"/>
  <c r="G878" i="15"/>
  <c r="H878" i="15"/>
  <c r="F878" i="15"/>
  <c r="D878" i="15"/>
  <c r="E878" i="15"/>
  <c r="C878" i="15"/>
  <c r="G877" i="15"/>
  <c r="H877" i="15"/>
  <c r="F877" i="15"/>
  <c r="D877" i="15"/>
  <c r="E877" i="15"/>
  <c r="C877" i="15"/>
  <c r="G876" i="15"/>
  <c r="H876" i="15"/>
  <c r="F876" i="15"/>
  <c r="D876" i="15"/>
  <c r="E876" i="15"/>
  <c r="C876" i="15"/>
  <c r="G875" i="15"/>
  <c r="H875" i="15"/>
  <c r="F875" i="15"/>
  <c r="D875" i="15"/>
  <c r="E875" i="15"/>
  <c r="C875" i="15"/>
  <c r="G874" i="15"/>
  <c r="H874" i="15"/>
  <c r="F874" i="15"/>
  <c r="D874" i="15"/>
  <c r="E874" i="15"/>
  <c r="C874" i="15"/>
  <c r="G873" i="15"/>
  <c r="H873" i="15"/>
  <c r="F873" i="15"/>
  <c r="D873" i="15"/>
  <c r="E873" i="15"/>
  <c r="C873" i="15"/>
  <c r="G872" i="15"/>
  <c r="H872" i="15"/>
  <c r="F872" i="15"/>
  <c r="D872" i="15"/>
  <c r="E872" i="15"/>
  <c r="C872" i="15"/>
  <c r="G871" i="15"/>
  <c r="H871" i="15"/>
  <c r="F871" i="15"/>
  <c r="D871" i="15"/>
  <c r="E871" i="15"/>
  <c r="C871" i="15"/>
  <c r="G870" i="15"/>
  <c r="H870" i="15"/>
  <c r="F870" i="15"/>
  <c r="D870" i="15"/>
  <c r="E870" i="15"/>
  <c r="C870" i="15"/>
  <c r="G869" i="15"/>
  <c r="H869" i="15"/>
  <c r="F869" i="15"/>
  <c r="D869" i="15"/>
  <c r="E869" i="15"/>
  <c r="C869" i="15"/>
  <c r="G868" i="15"/>
  <c r="H868" i="15"/>
  <c r="F868" i="15"/>
  <c r="D868" i="15"/>
  <c r="E868" i="15"/>
  <c r="C868" i="15"/>
  <c r="G867" i="15"/>
  <c r="H867" i="15"/>
  <c r="F867" i="15"/>
  <c r="D867" i="15"/>
  <c r="E867" i="15"/>
  <c r="C867" i="15"/>
  <c r="G866" i="15"/>
  <c r="H866" i="15"/>
  <c r="F866" i="15"/>
  <c r="D866" i="15"/>
  <c r="E866" i="15"/>
  <c r="C866" i="15"/>
  <c r="G865" i="15"/>
  <c r="H865" i="15"/>
  <c r="F865" i="15"/>
  <c r="D865" i="15"/>
  <c r="E865" i="15"/>
  <c r="C865" i="15"/>
  <c r="G864" i="15"/>
  <c r="H864" i="15"/>
  <c r="F864" i="15"/>
  <c r="D864" i="15"/>
  <c r="E864" i="15"/>
  <c r="C864" i="15"/>
  <c r="G863" i="15"/>
  <c r="H863" i="15"/>
  <c r="F863" i="15"/>
  <c r="D863" i="15"/>
  <c r="E863" i="15"/>
  <c r="C863" i="15"/>
  <c r="G862" i="15"/>
  <c r="H862" i="15"/>
  <c r="F862" i="15"/>
  <c r="D862" i="15"/>
  <c r="E862" i="15"/>
  <c r="C862" i="15"/>
  <c r="G861" i="15"/>
  <c r="H861" i="15"/>
  <c r="F861" i="15"/>
  <c r="D861" i="15"/>
  <c r="E861" i="15"/>
  <c r="C861" i="15"/>
  <c r="G860" i="15"/>
  <c r="H860" i="15"/>
  <c r="F860" i="15"/>
  <c r="D860" i="15"/>
  <c r="E860" i="15"/>
  <c r="C860" i="15"/>
  <c r="G859" i="15"/>
  <c r="H859" i="15"/>
  <c r="F859" i="15"/>
  <c r="D859" i="15"/>
  <c r="E859" i="15"/>
  <c r="C859" i="15"/>
  <c r="G858" i="15"/>
  <c r="H858" i="15"/>
  <c r="F858" i="15"/>
  <c r="D858" i="15"/>
  <c r="E858" i="15"/>
  <c r="C858" i="15"/>
  <c r="G857" i="15"/>
  <c r="H857" i="15"/>
  <c r="F857" i="15"/>
  <c r="D857" i="15"/>
  <c r="E857" i="15"/>
  <c r="C857" i="15"/>
  <c r="G856" i="15"/>
  <c r="H856" i="15"/>
  <c r="F856" i="15"/>
  <c r="D856" i="15"/>
  <c r="E856" i="15"/>
  <c r="C856" i="15"/>
  <c r="G855" i="15"/>
  <c r="H855" i="15"/>
  <c r="F855" i="15"/>
  <c r="D855" i="15"/>
  <c r="E855" i="15"/>
  <c r="C855" i="15"/>
  <c r="G854" i="15"/>
  <c r="H854" i="15"/>
  <c r="F854" i="15"/>
  <c r="D854" i="15"/>
  <c r="E854" i="15"/>
  <c r="C854" i="15"/>
  <c r="G853" i="15"/>
  <c r="H853" i="15"/>
  <c r="F853" i="15"/>
  <c r="D853" i="15"/>
  <c r="E853" i="15"/>
  <c r="C853" i="15"/>
  <c r="G852" i="15"/>
  <c r="H852" i="15"/>
  <c r="F852" i="15"/>
  <c r="D852" i="15"/>
  <c r="E852" i="15"/>
  <c r="C852" i="15"/>
  <c r="G851" i="15"/>
  <c r="H851" i="15"/>
  <c r="F851" i="15"/>
  <c r="D851" i="15"/>
  <c r="E851" i="15"/>
  <c r="C851" i="15"/>
  <c r="G850" i="15"/>
  <c r="H850" i="15"/>
  <c r="F850" i="15"/>
  <c r="D850" i="15"/>
  <c r="E850" i="15"/>
  <c r="C850" i="15"/>
  <c r="G849" i="15"/>
  <c r="H849" i="15"/>
  <c r="F849" i="15"/>
  <c r="D849" i="15"/>
  <c r="E849" i="15"/>
  <c r="C849" i="15"/>
  <c r="G848" i="15"/>
  <c r="H848" i="15"/>
  <c r="F848" i="15"/>
  <c r="D848" i="15"/>
  <c r="E848" i="15"/>
  <c r="C848" i="15"/>
  <c r="G847" i="15"/>
  <c r="H847" i="15"/>
  <c r="F847" i="15"/>
  <c r="D847" i="15"/>
  <c r="E847" i="15"/>
  <c r="C847" i="15"/>
  <c r="G846" i="15"/>
  <c r="H846" i="15"/>
  <c r="F846" i="15"/>
  <c r="D846" i="15"/>
  <c r="E846" i="15"/>
  <c r="C846" i="15"/>
  <c r="G845" i="15"/>
  <c r="H845" i="15"/>
  <c r="F845" i="15"/>
  <c r="D845" i="15"/>
  <c r="E845" i="15"/>
  <c r="C845" i="15"/>
  <c r="G844" i="15"/>
  <c r="H844" i="15"/>
  <c r="F844" i="15"/>
  <c r="D844" i="15"/>
  <c r="E844" i="15"/>
  <c r="C844" i="15"/>
  <c r="G843" i="15"/>
  <c r="H843" i="15"/>
  <c r="F843" i="15"/>
  <c r="D843" i="15"/>
  <c r="E843" i="15"/>
  <c r="C843" i="15"/>
  <c r="G842" i="15"/>
  <c r="H842" i="15"/>
  <c r="F842" i="15"/>
  <c r="D842" i="15"/>
  <c r="E842" i="15"/>
  <c r="C842" i="15"/>
  <c r="G841" i="15"/>
  <c r="H841" i="15"/>
  <c r="F841" i="15"/>
  <c r="D841" i="15"/>
  <c r="E841" i="15"/>
  <c r="C841" i="15"/>
  <c r="G840" i="15"/>
  <c r="H840" i="15"/>
  <c r="F840" i="15"/>
  <c r="D840" i="15"/>
  <c r="E840" i="15"/>
  <c r="C840" i="15"/>
  <c r="G839" i="15"/>
  <c r="H839" i="15"/>
  <c r="F839" i="15"/>
  <c r="D839" i="15"/>
  <c r="E839" i="15"/>
  <c r="C839" i="15"/>
  <c r="G838" i="15"/>
  <c r="H838" i="15"/>
  <c r="F838" i="15"/>
  <c r="D838" i="15"/>
  <c r="E838" i="15"/>
  <c r="C838" i="15"/>
  <c r="G837" i="15"/>
  <c r="H837" i="15"/>
  <c r="F837" i="15"/>
  <c r="D837" i="15"/>
  <c r="E837" i="15"/>
  <c r="C837" i="15"/>
  <c r="G836" i="15"/>
  <c r="H836" i="15"/>
  <c r="F836" i="15"/>
  <c r="D836" i="15"/>
  <c r="E836" i="15"/>
  <c r="C836" i="15"/>
  <c r="G835" i="15"/>
  <c r="H835" i="15"/>
  <c r="F835" i="15"/>
  <c r="D835" i="15"/>
  <c r="E835" i="15"/>
  <c r="C835" i="15"/>
  <c r="G834" i="15"/>
  <c r="H834" i="15"/>
  <c r="F834" i="15"/>
  <c r="D834" i="15"/>
  <c r="E834" i="15"/>
  <c r="C834" i="15"/>
  <c r="G833" i="15"/>
  <c r="H833" i="15"/>
  <c r="F833" i="15"/>
  <c r="D833" i="15"/>
  <c r="E833" i="15"/>
  <c r="C833" i="15"/>
  <c r="G832" i="15"/>
  <c r="H832" i="15"/>
  <c r="F832" i="15"/>
  <c r="D832" i="15"/>
  <c r="E832" i="15"/>
  <c r="C832" i="15"/>
  <c r="G831" i="15"/>
  <c r="H831" i="15"/>
  <c r="F831" i="15"/>
  <c r="D831" i="15"/>
  <c r="E831" i="15"/>
  <c r="C831" i="15"/>
  <c r="G830" i="15"/>
  <c r="H830" i="15"/>
  <c r="F830" i="15"/>
  <c r="D830" i="15"/>
  <c r="E830" i="15"/>
  <c r="C830" i="15"/>
  <c r="G829" i="15"/>
  <c r="H829" i="15"/>
  <c r="F829" i="15"/>
  <c r="D829" i="15"/>
  <c r="E829" i="15"/>
  <c r="C829" i="15"/>
  <c r="G828" i="15"/>
  <c r="H828" i="15"/>
  <c r="F828" i="15"/>
  <c r="D828" i="15"/>
  <c r="E828" i="15"/>
  <c r="C828" i="15"/>
  <c r="G827" i="15"/>
  <c r="H827" i="15"/>
  <c r="F827" i="15"/>
  <c r="D827" i="15"/>
  <c r="E827" i="15"/>
  <c r="C827" i="15"/>
  <c r="G826" i="15"/>
  <c r="H826" i="15"/>
  <c r="F826" i="15"/>
  <c r="D826" i="15"/>
  <c r="E826" i="15"/>
  <c r="C826" i="15"/>
  <c r="G825" i="15"/>
  <c r="H825" i="15"/>
  <c r="F825" i="15"/>
  <c r="D825" i="15"/>
  <c r="E825" i="15"/>
  <c r="C825" i="15"/>
  <c r="G824" i="15"/>
  <c r="H824" i="15"/>
  <c r="F824" i="15"/>
  <c r="D824" i="15"/>
  <c r="E824" i="15"/>
  <c r="C824" i="15"/>
  <c r="G823" i="15"/>
  <c r="H823" i="15"/>
  <c r="F823" i="15"/>
  <c r="D823" i="15"/>
  <c r="E823" i="15"/>
  <c r="C823" i="15"/>
  <c r="G822" i="15"/>
  <c r="H822" i="15"/>
  <c r="F822" i="15"/>
  <c r="D822" i="15"/>
  <c r="E822" i="15"/>
  <c r="C822" i="15"/>
  <c r="G821" i="15"/>
  <c r="H821" i="15"/>
  <c r="F821" i="15"/>
  <c r="D821" i="15"/>
  <c r="E821" i="15"/>
  <c r="C821" i="15"/>
  <c r="G820" i="15"/>
  <c r="H820" i="15"/>
  <c r="F820" i="15"/>
  <c r="D820" i="15"/>
  <c r="E820" i="15"/>
  <c r="C820" i="15"/>
  <c r="G819" i="15"/>
  <c r="H819" i="15"/>
  <c r="F819" i="15"/>
  <c r="D819" i="15"/>
  <c r="E819" i="15"/>
  <c r="C819" i="15"/>
  <c r="G818" i="15"/>
  <c r="H818" i="15"/>
  <c r="F818" i="15"/>
  <c r="D818" i="15"/>
  <c r="E818" i="15"/>
  <c r="C818" i="15"/>
  <c r="G817" i="15"/>
  <c r="H817" i="15"/>
  <c r="F817" i="15"/>
  <c r="D817" i="15"/>
  <c r="E817" i="15"/>
  <c r="C817" i="15"/>
  <c r="G816" i="15"/>
  <c r="H816" i="15"/>
  <c r="F816" i="15"/>
  <c r="D816" i="15"/>
  <c r="E816" i="15"/>
  <c r="C816" i="15"/>
  <c r="G815" i="15"/>
  <c r="H815" i="15"/>
  <c r="F815" i="15"/>
  <c r="D815" i="15"/>
  <c r="E815" i="15"/>
  <c r="C815" i="15"/>
  <c r="G814" i="15"/>
  <c r="H814" i="15"/>
  <c r="F814" i="15"/>
  <c r="D814" i="15"/>
  <c r="E814" i="15"/>
  <c r="C814" i="15"/>
  <c r="G813" i="15"/>
  <c r="H813" i="15"/>
  <c r="F813" i="15"/>
  <c r="D813" i="15"/>
  <c r="E813" i="15"/>
  <c r="C813" i="15"/>
  <c r="G812" i="15"/>
  <c r="H812" i="15"/>
  <c r="F812" i="15"/>
  <c r="D812" i="15"/>
  <c r="E812" i="15"/>
  <c r="C812" i="15"/>
  <c r="G811" i="15"/>
  <c r="H811" i="15"/>
  <c r="F811" i="15"/>
  <c r="D811" i="15"/>
  <c r="E811" i="15"/>
  <c r="C811" i="15"/>
  <c r="G810" i="15"/>
  <c r="H810" i="15"/>
  <c r="F810" i="15"/>
  <c r="D810" i="15"/>
  <c r="E810" i="15"/>
  <c r="C810" i="15"/>
  <c r="G809" i="15"/>
  <c r="H809" i="15"/>
  <c r="F809" i="15"/>
  <c r="D809" i="15"/>
  <c r="E809" i="15"/>
  <c r="C809" i="15"/>
  <c r="G808" i="15"/>
  <c r="H808" i="15"/>
  <c r="F808" i="15"/>
  <c r="D808" i="15"/>
  <c r="E808" i="15"/>
  <c r="C808" i="15"/>
  <c r="G807" i="15"/>
  <c r="H807" i="15"/>
  <c r="F807" i="15"/>
  <c r="D807" i="15"/>
  <c r="E807" i="15"/>
  <c r="C807" i="15"/>
  <c r="G806" i="15"/>
  <c r="H806" i="15"/>
  <c r="F806" i="15"/>
  <c r="D806" i="15"/>
  <c r="E806" i="15"/>
  <c r="C806" i="15"/>
  <c r="G805" i="15"/>
  <c r="H805" i="15"/>
  <c r="F805" i="15"/>
  <c r="D805" i="15"/>
  <c r="E805" i="15"/>
  <c r="C805" i="15"/>
  <c r="G804" i="15"/>
  <c r="H804" i="15"/>
  <c r="F804" i="15"/>
  <c r="D804" i="15"/>
  <c r="E804" i="15"/>
  <c r="C804" i="15"/>
  <c r="G803" i="15"/>
  <c r="H803" i="15"/>
  <c r="F803" i="15"/>
  <c r="D803" i="15"/>
  <c r="E803" i="15"/>
  <c r="C803" i="15"/>
  <c r="G802" i="15"/>
  <c r="H802" i="15"/>
  <c r="F802" i="15"/>
  <c r="D802" i="15"/>
  <c r="E802" i="15"/>
  <c r="C802" i="15"/>
  <c r="G801" i="15"/>
  <c r="H801" i="15"/>
  <c r="F801" i="15"/>
  <c r="D801" i="15"/>
  <c r="E801" i="15"/>
  <c r="C801" i="15"/>
  <c r="G800" i="15"/>
  <c r="H800" i="15"/>
  <c r="F800" i="15"/>
  <c r="D800" i="15"/>
  <c r="E800" i="15"/>
  <c r="C800" i="15"/>
  <c r="G799" i="15"/>
  <c r="H799" i="15"/>
  <c r="F799" i="15"/>
  <c r="D799" i="15"/>
  <c r="E799" i="15"/>
  <c r="C799" i="15"/>
  <c r="G798" i="15"/>
  <c r="H798" i="15"/>
  <c r="F798" i="15"/>
  <c r="D798" i="15"/>
  <c r="E798" i="15"/>
  <c r="C798" i="15"/>
  <c r="G797" i="15"/>
  <c r="H797" i="15"/>
  <c r="F797" i="15"/>
  <c r="D797" i="15"/>
  <c r="E797" i="15"/>
  <c r="C797" i="15"/>
  <c r="G796" i="15"/>
  <c r="H796" i="15"/>
  <c r="F796" i="15"/>
  <c r="D796" i="15"/>
  <c r="E796" i="15"/>
  <c r="C796" i="15"/>
  <c r="G795" i="15"/>
  <c r="H795" i="15"/>
  <c r="F795" i="15"/>
  <c r="D795" i="15"/>
  <c r="E795" i="15"/>
  <c r="C795" i="15"/>
  <c r="G794" i="15"/>
  <c r="H794" i="15"/>
  <c r="F794" i="15"/>
  <c r="D794" i="15"/>
  <c r="E794" i="15"/>
  <c r="C794" i="15"/>
  <c r="G793" i="15"/>
  <c r="H793" i="15"/>
  <c r="F793" i="15"/>
  <c r="D793" i="15"/>
  <c r="E793" i="15"/>
  <c r="C793" i="15"/>
  <c r="G792" i="15"/>
  <c r="H792" i="15"/>
  <c r="F792" i="15"/>
  <c r="D792" i="15"/>
  <c r="E792" i="15"/>
  <c r="C792" i="15"/>
  <c r="G791" i="15"/>
  <c r="H791" i="15"/>
  <c r="F791" i="15"/>
  <c r="D791" i="15"/>
  <c r="E791" i="15"/>
  <c r="C791" i="15"/>
  <c r="G790" i="15"/>
  <c r="H790" i="15"/>
  <c r="F790" i="15"/>
  <c r="D790" i="15"/>
  <c r="E790" i="15"/>
  <c r="C790" i="15"/>
  <c r="G789" i="15"/>
  <c r="H789" i="15"/>
  <c r="F789" i="15"/>
  <c r="D789" i="15"/>
  <c r="E789" i="15"/>
  <c r="C789" i="15"/>
  <c r="G788" i="15"/>
  <c r="H788" i="15"/>
  <c r="F788" i="15"/>
  <c r="D788" i="15"/>
  <c r="E788" i="15"/>
  <c r="C788" i="15"/>
  <c r="G787" i="15"/>
  <c r="H787" i="15"/>
  <c r="F787" i="15"/>
  <c r="D787" i="15"/>
  <c r="E787" i="15"/>
  <c r="C787" i="15"/>
  <c r="G786" i="15"/>
  <c r="H786" i="15"/>
  <c r="F786" i="15"/>
  <c r="D786" i="15"/>
  <c r="E786" i="15"/>
  <c r="C786" i="15"/>
  <c r="G785" i="15"/>
  <c r="H785" i="15"/>
  <c r="F785" i="15"/>
  <c r="D785" i="15"/>
  <c r="E785" i="15"/>
  <c r="C785" i="15"/>
  <c r="G784" i="15"/>
  <c r="H784" i="15"/>
  <c r="F784" i="15"/>
  <c r="D784" i="15"/>
  <c r="E784" i="15"/>
  <c r="C784" i="15"/>
  <c r="G783" i="15"/>
  <c r="H783" i="15"/>
  <c r="F783" i="15"/>
  <c r="D783" i="15"/>
  <c r="E783" i="15"/>
  <c r="C783" i="15"/>
  <c r="G782" i="15"/>
  <c r="H782" i="15"/>
  <c r="F782" i="15"/>
  <c r="D782" i="15"/>
  <c r="E782" i="15"/>
  <c r="C782" i="15"/>
  <c r="G781" i="15"/>
  <c r="H781" i="15"/>
  <c r="F781" i="15"/>
  <c r="D781" i="15"/>
  <c r="E781" i="15"/>
  <c r="C781" i="15"/>
  <c r="G780" i="15"/>
  <c r="H780" i="15"/>
  <c r="F780" i="15"/>
  <c r="D780" i="15"/>
  <c r="E780" i="15"/>
  <c r="C780" i="15"/>
  <c r="G779" i="15"/>
  <c r="H779" i="15"/>
  <c r="F779" i="15"/>
  <c r="D779" i="15"/>
  <c r="E779" i="15"/>
  <c r="C779" i="15"/>
  <c r="G778" i="15"/>
  <c r="H778" i="15"/>
  <c r="F778" i="15"/>
  <c r="D778" i="15"/>
  <c r="E778" i="15"/>
  <c r="C778" i="15"/>
  <c r="G777" i="15"/>
  <c r="H777" i="15"/>
  <c r="F777" i="15"/>
  <c r="D777" i="15"/>
  <c r="E777" i="15"/>
  <c r="C777" i="15"/>
  <c r="G776" i="15"/>
  <c r="H776" i="15"/>
  <c r="F776" i="15"/>
  <c r="D776" i="15"/>
  <c r="E776" i="15"/>
  <c r="C776" i="15"/>
  <c r="G775" i="15"/>
  <c r="H775" i="15"/>
  <c r="F775" i="15"/>
  <c r="D775" i="15"/>
  <c r="E775" i="15"/>
  <c r="C775" i="15"/>
  <c r="G774" i="15"/>
  <c r="H774" i="15"/>
  <c r="F774" i="15"/>
  <c r="D774" i="15"/>
  <c r="E774" i="15"/>
  <c r="C774" i="15"/>
  <c r="G773" i="15"/>
  <c r="H773" i="15"/>
  <c r="F773" i="15"/>
  <c r="D773" i="15"/>
  <c r="E773" i="15"/>
  <c r="C773" i="15"/>
  <c r="G772" i="15"/>
  <c r="H772" i="15"/>
  <c r="F772" i="15"/>
  <c r="D772" i="15"/>
  <c r="E772" i="15"/>
  <c r="C772" i="15"/>
  <c r="G771" i="15"/>
  <c r="H771" i="15"/>
  <c r="F771" i="15"/>
  <c r="D771" i="15"/>
  <c r="E771" i="15"/>
  <c r="C771" i="15"/>
  <c r="G770" i="15"/>
  <c r="H770" i="15"/>
  <c r="F770" i="15"/>
  <c r="D770" i="15"/>
  <c r="E770" i="15"/>
  <c r="C770" i="15"/>
  <c r="G769" i="15"/>
  <c r="H769" i="15"/>
  <c r="F769" i="15"/>
  <c r="D769" i="15"/>
  <c r="E769" i="15"/>
  <c r="C769" i="15"/>
  <c r="G768" i="15"/>
  <c r="H768" i="15"/>
  <c r="F768" i="15"/>
  <c r="D768" i="15"/>
  <c r="E768" i="15"/>
  <c r="C768" i="15"/>
  <c r="G767" i="15"/>
  <c r="H767" i="15"/>
  <c r="F767" i="15"/>
  <c r="D767" i="15"/>
  <c r="E767" i="15"/>
  <c r="C767" i="15"/>
  <c r="G766" i="15"/>
  <c r="H766" i="15"/>
  <c r="F766" i="15"/>
  <c r="D766" i="15"/>
  <c r="E766" i="15"/>
  <c r="C766" i="15"/>
  <c r="G765" i="15"/>
  <c r="H765" i="15"/>
  <c r="F765" i="15"/>
  <c r="D765" i="15"/>
  <c r="E765" i="15"/>
  <c r="C765" i="15"/>
  <c r="G764" i="15"/>
  <c r="H764" i="15"/>
  <c r="F764" i="15"/>
  <c r="D764" i="15"/>
  <c r="E764" i="15"/>
  <c r="C764" i="15"/>
  <c r="G763" i="15"/>
  <c r="H763" i="15"/>
  <c r="F763" i="15"/>
  <c r="D763" i="15"/>
  <c r="E763" i="15"/>
  <c r="C763" i="15"/>
  <c r="G762" i="15"/>
  <c r="H762" i="15"/>
  <c r="F762" i="15"/>
  <c r="D762" i="15"/>
  <c r="E762" i="15"/>
  <c r="C762" i="15"/>
  <c r="G761" i="15"/>
  <c r="H761" i="15"/>
  <c r="F761" i="15"/>
  <c r="D761" i="15"/>
  <c r="E761" i="15"/>
  <c r="C761" i="15"/>
  <c r="G760" i="15"/>
  <c r="H760" i="15"/>
  <c r="F760" i="15"/>
  <c r="D760" i="15"/>
  <c r="E760" i="15"/>
  <c r="C760" i="15"/>
  <c r="G759" i="15"/>
  <c r="H759" i="15"/>
  <c r="F759" i="15"/>
  <c r="D759" i="15"/>
  <c r="E759" i="15"/>
  <c r="C759" i="15"/>
  <c r="G758" i="15"/>
  <c r="H758" i="15"/>
  <c r="F758" i="15"/>
  <c r="D758" i="15"/>
  <c r="E758" i="15"/>
  <c r="C758" i="15"/>
  <c r="G757" i="15"/>
  <c r="H757" i="15"/>
  <c r="F757" i="15"/>
  <c r="D757" i="15"/>
  <c r="E757" i="15"/>
  <c r="C757" i="15"/>
  <c r="G756" i="15"/>
  <c r="H756" i="15"/>
  <c r="F756" i="15"/>
  <c r="D756" i="15"/>
  <c r="E756" i="15"/>
  <c r="C756" i="15"/>
  <c r="G755" i="15"/>
  <c r="H755" i="15"/>
  <c r="F755" i="15"/>
  <c r="D755" i="15"/>
  <c r="E755" i="15"/>
  <c r="C755" i="15"/>
  <c r="G754" i="15"/>
  <c r="H754" i="15"/>
  <c r="F754" i="15"/>
  <c r="D754" i="15"/>
  <c r="E754" i="15"/>
  <c r="C754" i="15"/>
  <c r="G753" i="15"/>
  <c r="H753" i="15"/>
  <c r="F753" i="15"/>
  <c r="D753" i="15"/>
  <c r="E753" i="15"/>
  <c r="C753" i="15"/>
  <c r="G752" i="15"/>
  <c r="H752" i="15"/>
  <c r="F752" i="15"/>
  <c r="D752" i="15"/>
  <c r="E752" i="15"/>
  <c r="C752" i="15"/>
  <c r="G751" i="15"/>
  <c r="H751" i="15"/>
  <c r="F751" i="15"/>
  <c r="D751" i="15"/>
  <c r="E751" i="15"/>
  <c r="C751" i="15"/>
  <c r="G750" i="15"/>
  <c r="H750" i="15"/>
  <c r="F750" i="15"/>
  <c r="D750" i="15"/>
  <c r="E750" i="15"/>
  <c r="C750" i="15"/>
  <c r="G749" i="15"/>
  <c r="H749" i="15"/>
  <c r="F749" i="15"/>
  <c r="D749" i="15"/>
  <c r="E749" i="15"/>
  <c r="C749" i="15"/>
  <c r="G748" i="15"/>
  <c r="H748" i="15"/>
  <c r="F748" i="15"/>
  <c r="D748" i="15"/>
  <c r="E748" i="15"/>
  <c r="C748" i="15"/>
  <c r="G747" i="15"/>
  <c r="H747" i="15"/>
  <c r="F747" i="15"/>
  <c r="D747" i="15"/>
  <c r="E747" i="15"/>
  <c r="C747" i="15"/>
  <c r="G746" i="15"/>
  <c r="H746" i="15"/>
  <c r="F746" i="15"/>
  <c r="D746" i="15"/>
  <c r="E746" i="15"/>
  <c r="C746" i="15"/>
  <c r="G745" i="15"/>
  <c r="H745" i="15"/>
  <c r="F745" i="15"/>
  <c r="D745" i="15"/>
  <c r="E745" i="15"/>
  <c r="C745" i="15"/>
  <c r="G744" i="15"/>
  <c r="H744" i="15"/>
  <c r="F744" i="15"/>
  <c r="D744" i="15"/>
  <c r="E744" i="15"/>
  <c r="C744" i="15"/>
  <c r="G743" i="15"/>
  <c r="H743" i="15"/>
  <c r="F743" i="15"/>
  <c r="D743" i="15"/>
  <c r="E743" i="15"/>
  <c r="C743" i="15"/>
  <c r="G742" i="15"/>
  <c r="H742" i="15"/>
  <c r="F742" i="15"/>
  <c r="D742" i="15"/>
  <c r="E742" i="15"/>
  <c r="C742" i="15"/>
  <c r="G741" i="15"/>
  <c r="H741" i="15"/>
  <c r="F741" i="15"/>
  <c r="D741" i="15"/>
  <c r="E741" i="15"/>
  <c r="C741" i="15"/>
  <c r="G740" i="15"/>
  <c r="H740" i="15"/>
  <c r="F740" i="15"/>
  <c r="D740" i="15"/>
  <c r="E740" i="15"/>
  <c r="C740" i="15"/>
  <c r="G739" i="15"/>
  <c r="H739" i="15"/>
  <c r="F739" i="15"/>
  <c r="D739" i="15"/>
  <c r="E739" i="15"/>
  <c r="C739" i="15"/>
  <c r="G738" i="15"/>
  <c r="H738" i="15"/>
  <c r="F738" i="15"/>
  <c r="D738" i="15"/>
  <c r="E738" i="15"/>
  <c r="C738" i="15"/>
  <c r="G737" i="15"/>
  <c r="H737" i="15"/>
  <c r="F737" i="15"/>
  <c r="D737" i="15"/>
  <c r="E737" i="15"/>
  <c r="C737" i="15"/>
  <c r="G736" i="15"/>
  <c r="H736" i="15"/>
  <c r="F736" i="15"/>
  <c r="D736" i="15"/>
  <c r="E736" i="15"/>
  <c r="C736" i="15"/>
  <c r="G735" i="15"/>
  <c r="H735" i="15"/>
  <c r="F735" i="15"/>
  <c r="D735" i="15"/>
  <c r="E735" i="15"/>
  <c r="C735" i="15"/>
  <c r="G734" i="15"/>
  <c r="H734" i="15"/>
  <c r="F734" i="15"/>
  <c r="D734" i="15"/>
  <c r="E734" i="15"/>
  <c r="C734" i="15"/>
  <c r="G733" i="15"/>
  <c r="H733" i="15"/>
  <c r="F733" i="15"/>
  <c r="D733" i="15"/>
  <c r="E733" i="15"/>
  <c r="C733" i="15"/>
  <c r="G732" i="15"/>
  <c r="H732" i="15"/>
  <c r="F732" i="15"/>
  <c r="D732" i="15"/>
  <c r="E732" i="15"/>
  <c r="C732" i="15"/>
  <c r="G731" i="15"/>
  <c r="H731" i="15"/>
  <c r="F731" i="15"/>
  <c r="D731" i="15"/>
  <c r="E731" i="15"/>
  <c r="C731" i="15"/>
  <c r="G730" i="15"/>
  <c r="H730" i="15"/>
  <c r="F730" i="15"/>
  <c r="D730" i="15"/>
  <c r="E730" i="15"/>
  <c r="C730" i="15"/>
  <c r="G729" i="15"/>
  <c r="H729" i="15"/>
  <c r="F729" i="15"/>
  <c r="D729" i="15"/>
  <c r="E729" i="15"/>
  <c r="C729" i="15"/>
  <c r="G728" i="15"/>
  <c r="H728" i="15"/>
  <c r="F728" i="15"/>
  <c r="D728" i="15"/>
  <c r="E728" i="15"/>
  <c r="C728" i="15"/>
  <c r="G727" i="15"/>
  <c r="H727" i="15"/>
  <c r="F727" i="15"/>
  <c r="D727" i="15"/>
  <c r="E727" i="15"/>
  <c r="C727" i="15"/>
  <c r="G726" i="15"/>
  <c r="H726" i="15"/>
  <c r="F726" i="15"/>
  <c r="D726" i="15"/>
  <c r="E726" i="15"/>
  <c r="C726" i="15"/>
  <c r="G725" i="15"/>
  <c r="H725" i="15"/>
  <c r="F725" i="15"/>
  <c r="D725" i="15"/>
  <c r="E725" i="15"/>
  <c r="C725" i="15"/>
  <c r="G724" i="15"/>
  <c r="H724" i="15"/>
  <c r="F724" i="15"/>
  <c r="D724" i="15"/>
  <c r="E724" i="15"/>
  <c r="C724" i="15"/>
  <c r="G723" i="15"/>
  <c r="H723" i="15"/>
  <c r="F723" i="15"/>
  <c r="D723" i="15"/>
  <c r="E723" i="15"/>
  <c r="C723" i="15"/>
  <c r="G722" i="15"/>
  <c r="H722" i="15"/>
  <c r="F722" i="15"/>
  <c r="D722" i="15"/>
  <c r="E722" i="15"/>
  <c r="C722" i="15"/>
  <c r="G721" i="15"/>
  <c r="H721" i="15"/>
  <c r="F721" i="15"/>
  <c r="D721" i="15"/>
  <c r="E721" i="15"/>
  <c r="C721" i="15"/>
  <c r="G720" i="15"/>
  <c r="H720" i="15"/>
  <c r="F720" i="15"/>
  <c r="D720" i="15"/>
  <c r="E720" i="15"/>
  <c r="C720" i="15"/>
  <c r="G719" i="15"/>
  <c r="H719" i="15"/>
  <c r="F719" i="15"/>
  <c r="D719" i="15"/>
  <c r="E719" i="15"/>
  <c r="C719" i="15"/>
  <c r="G718" i="15"/>
  <c r="H718" i="15"/>
  <c r="F718" i="15"/>
  <c r="D718" i="15"/>
  <c r="E718" i="15"/>
  <c r="C718" i="15"/>
  <c r="G717" i="15"/>
  <c r="H717" i="15"/>
  <c r="F717" i="15"/>
  <c r="D717" i="15"/>
  <c r="E717" i="15"/>
  <c r="C717" i="15"/>
  <c r="G716" i="15"/>
  <c r="H716" i="15"/>
  <c r="F716" i="15"/>
  <c r="D716" i="15"/>
  <c r="E716" i="15"/>
  <c r="C716" i="15"/>
  <c r="G715" i="15"/>
  <c r="H715" i="15"/>
  <c r="F715" i="15"/>
  <c r="D715" i="15"/>
  <c r="E715" i="15"/>
  <c r="C715" i="15"/>
  <c r="G714" i="15"/>
  <c r="H714" i="15"/>
  <c r="F714" i="15"/>
  <c r="D714" i="15"/>
  <c r="E714" i="15"/>
  <c r="C714" i="15"/>
  <c r="G713" i="15"/>
  <c r="H713" i="15"/>
  <c r="F713" i="15"/>
  <c r="D713" i="15"/>
  <c r="E713" i="15"/>
  <c r="C713" i="15"/>
  <c r="G712" i="15"/>
  <c r="H712" i="15"/>
  <c r="F712" i="15"/>
  <c r="D712" i="15"/>
  <c r="E712" i="15"/>
  <c r="C712" i="15"/>
  <c r="G711" i="15"/>
  <c r="H711" i="15"/>
  <c r="F711" i="15"/>
  <c r="D711" i="15"/>
  <c r="E711" i="15"/>
  <c r="C711" i="15"/>
  <c r="G710" i="15"/>
  <c r="H710" i="15"/>
  <c r="F710" i="15"/>
  <c r="D710" i="15"/>
  <c r="E710" i="15"/>
  <c r="C710" i="15"/>
  <c r="G709" i="15"/>
  <c r="H709" i="15"/>
  <c r="F709" i="15"/>
  <c r="D709" i="15"/>
  <c r="E709" i="15"/>
  <c r="C709" i="15"/>
  <c r="G708" i="15"/>
  <c r="H708" i="15"/>
  <c r="F708" i="15"/>
  <c r="D708" i="15"/>
  <c r="E708" i="15"/>
  <c r="C708" i="15"/>
  <c r="G707" i="15"/>
  <c r="H707" i="15"/>
  <c r="F707" i="15"/>
  <c r="D707" i="15"/>
  <c r="E707" i="15"/>
  <c r="C707" i="15"/>
  <c r="G706" i="15"/>
  <c r="H706" i="15"/>
  <c r="F706" i="15"/>
  <c r="D706" i="15"/>
  <c r="E706" i="15"/>
  <c r="C706" i="15"/>
  <c r="G705" i="15"/>
  <c r="H705" i="15"/>
  <c r="F705" i="15"/>
  <c r="D705" i="15"/>
  <c r="E705" i="15"/>
  <c r="C705" i="15"/>
  <c r="G704" i="15"/>
  <c r="H704" i="15"/>
  <c r="F704" i="15"/>
  <c r="D704" i="15"/>
  <c r="E704" i="15"/>
  <c r="C704" i="15"/>
  <c r="G703" i="15"/>
  <c r="H703" i="15"/>
  <c r="F703" i="15"/>
  <c r="D703" i="15"/>
  <c r="E703" i="15"/>
  <c r="C703" i="15"/>
  <c r="G702" i="15"/>
  <c r="H702" i="15"/>
  <c r="F702" i="15"/>
  <c r="D702" i="15"/>
  <c r="E702" i="15"/>
  <c r="C702" i="15"/>
  <c r="G701" i="15"/>
  <c r="H701" i="15"/>
  <c r="F701" i="15"/>
  <c r="D701" i="15"/>
  <c r="E701" i="15"/>
  <c r="C701" i="15"/>
  <c r="G700" i="15"/>
  <c r="H700" i="15"/>
  <c r="F700" i="15"/>
  <c r="D700" i="15"/>
  <c r="E700" i="15"/>
  <c r="C700" i="15"/>
  <c r="G699" i="15"/>
  <c r="H699" i="15"/>
  <c r="F699" i="15"/>
  <c r="D699" i="15"/>
  <c r="E699" i="15"/>
  <c r="C699" i="15"/>
  <c r="G698" i="15"/>
  <c r="H698" i="15"/>
  <c r="F698" i="15"/>
  <c r="D698" i="15"/>
  <c r="E698" i="15"/>
  <c r="C698" i="15"/>
  <c r="G697" i="15"/>
  <c r="H697" i="15"/>
  <c r="F697" i="15"/>
  <c r="D697" i="15"/>
  <c r="E697" i="15"/>
  <c r="C697" i="15"/>
  <c r="G696" i="15"/>
  <c r="H696" i="15"/>
  <c r="F696" i="15"/>
  <c r="D696" i="15"/>
  <c r="E696" i="15"/>
  <c r="C696" i="15"/>
  <c r="G695" i="15"/>
  <c r="H695" i="15"/>
  <c r="F695" i="15"/>
  <c r="D695" i="15"/>
  <c r="E695" i="15"/>
  <c r="C695" i="15"/>
  <c r="G694" i="15"/>
  <c r="H694" i="15"/>
  <c r="F694" i="15"/>
  <c r="D694" i="15"/>
  <c r="E694" i="15"/>
  <c r="C694" i="15"/>
  <c r="G693" i="15"/>
  <c r="H693" i="15"/>
  <c r="F693" i="15"/>
  <c r="D693" i="15"/>
  <c r="E693" i="15"/>
  <c r="C693" i="15"/>
  <c r="G692" i="15"/>
  <c r="H692" i="15"/>
  <c r="F692" i="15"/>
  <c r="D692" i="15"/>
  <c r="E692" i="15"/>
  <c r="C692" i="15"/>
  <c r="G691" i="15"/>
  <c r="H691" i="15"/>
  <c r="F691" i="15"/>
  <c r="D691" i="15"/>
  <c r="E691" i="15"/>
  <c r="C691" i="15"/>
  <c r="G690" i="15"/>
  <c r="H690" i="15"/>
  <c r="F690" i="15"/>
  <c r="D690" i="15"/>
  <c r="E690" i="15"/>
  <c r="C690" i="15"/>
  <c r="G689" i="15"/>
  <c r="H689" i="15"/>
  <c r="F689" i="15"/>
  <c r="D689" i="15"/>
  <c r="E689" i="15"/>
  <c r="C689" i="15"/>
  <c r="G688" i="15"/>
  <c r="H688" i="15"/>
  <c r="F688" i="15"/>
  <c r="D688" i="15"/>
  <c r="E688" i="15"/>
  <c r="C688" i="15"/>
  <c r="G687" i="15"/>
  <c r="H687" i="15"/>
  <c r="F687" i="15"/>
  <c r="D687" i="15"/>
  <c r="E687" i="15"/>
  <c r="C687" i="15"/>
  <c r="G686" i="15"/>
  <c r="H686" i="15"/>
  <c r="F686" i="15"/>
  <c r="D686" i="15"/>
  <c r="E686" i="15"/>
  <c r="C686" i="15"/>
  <c r="G685" i="15"/>
  <c r="H685" i="15"/>
  <c r="F685" i="15"/>
  <c r="D685" i="15"/>
  <c r="E685" i="15"/>
  <c r="C685" i="15"/>
  <c r="G684" i="15"/>
  <c r="H684" i="15"/>
  <c r="F684" i="15"/>
  <c r="D684" i="15"/>
  <c r="E684" i="15"/>
  <c r="C684" i="15"/>
  <c r="G683" i="15"/>
  <c r="H683" i="15"/>
  <c r="F683" i="15"/>
  <c r="D683" i="15"/>
  <c r="E683" i="15"/>
  <c r="C683" i="15"/>
  <c r="G682" i="15"/>
  <c r="H682" i="15"/>
  <c r="F682" i="15"/>
  <c r="D682" i="15"/>
  <c r="E682" i="15"/>
  <c r="C682" i="15"/>
  <c r="G681" i="15"/>
  <c r="H681" i="15"/>
  <c r="F681" i="15"/>
  <c r="D681" i="15"/>
  <c r="E681" i="15"/>
  <c r="C681" i="15"/>
  <c r="G680" i="15"/>
  <c r="H680" i="15"/>
  <c r="F680" i="15"/>
  <c r="D680" i="15"/>
  <c r="E680" i="15"/>
  <c r="C680" i="15"/>
  <c r="G679" i="15"/>
  <c r="H679" i="15"/>
  <c r="F679" i="15"/>
  <c r="D679" i="15"/>
  <c r="E679" i="15"/>
  <c r="C679" i="15"/>
  <c r="G678" i="15"/>
  <c r="H678" i="15"/>
  <c r="F678" i="15"/>
  <c r="D678" i="15"/>
  <c r="E678" i="15"/>
  <c r="C678" i="15"/>
  <c r="G677" i="15"/>
  <c r="H677" i="15"/>
  <c r="F677" i="15"/>
  <c r="D677" i="15"/>
  <c r="E677" i="15"/>
  <c r="C677" i="15"/>
  <c r="G676" i="15"/>
  <c r="H676" i="15"/>
  <c r="F676" i="15"/>
  <c r="D676" i="15"/>
  <c r="E676" i="15"/>
  <c r="C676" i="15"/>
  <c r="G675" i="15"/>
  <c r="H675" i="15"/>
  <c r="F675" i="15"/>
  <c r="D675" i="15"/>
  <c r="E675" i="15"/>
  <c r="C675" i="15"/>
  <c r="G674" i="15"/>
  <c r="H674" i="15"/>
  <c r="F674" i="15"/>
  <c r="D674" i="15"/>
  <c r="E674" i="15"/>
  <c r="C674" i="15"/>
  <c r="G673" i="15"/>
  <c r="H673" i="15"/>
  <c r="F673" i="15"/>
  <c r="D673" i="15"/>
  <c r="E673" i="15"/>
  <c r="C673" i="15"/>
  <c r="G672" i="15"/>
  <c r="H672" i="15"/>
  <c r="F672" i="15"/>
  <c r="D672" i="15"/>
  <c r="E672" i="15"/>
  <c r="C672" i="15"/>
  <c r="G671" i="15"/>
  <c r="H671" i="15"/>
  <c r="F671" i="15"/>
  <c r="D671" i="15"/>
  <c r="E671" i="15"/>
  <c r="C671" i="15"/>
  <c r="G670" i="15"/>
  <c r="H670" i="15"/>
  <c r="F670" i="15"/>
  <c r="D670" i="15"/>
  <c r="E670" i="15"/>
  <c r="C670" i="15"/>
  <c r="G669" i="15"/>
  <c r="H669" i="15"/>
  <c r="F669" i="15"/>
  <c r="D669" i="15"/>
  <c r="E669" i="15"/>
  <c r="C669" i="15"/>
  <c r="G668" i="15"/>
  <c r="H668" i="15"/>
  <c r="F668" i="15"/>
  <c r="D668" i="15"/>
  <c r="E668" i="15"/>
  <c r="C668" i="15"/>
  <c r="G667" i="15"/>
  <c r="H667" i="15"/>
  <c r="F667" i="15"/>
  <c r="D667" i="15"/>
  <c r="E667" i="15"/>
  <c r="C667" i="15"/>
  <c r="G666" i="15"/>
  <c r="H666" i="15"/>
  <c r="F666" i="15"/>
  <c r="D666" i="15"/>
  <c r="E666" i="15"/>
  <c r="C666" i="15"/>
  <c r="G665" i="15"/>
  <c r="H665" i="15"/>
  <c r="F665" i="15"/>
  <c r="D665" i="15"/>
  <c r="E665" i="15"/>
  <c r="C665" i="15"/>
  <c r="G664" i="15"/>
  <c r="H664" i="15"/>
  <c r="F664" i="15"/>
  <c r="D664" i="15"/>
  <c r="E664" i="15"/>
  <c r="C664" i="15"/>
  <c r="G663" i="15"/>
  <c r="H663" i="15"/>
  <c r="F663" i="15"/>
  <c r="D663" i="15"/>
  <c r="E663" i="15"/>
  <c r="C663" i="15"/>
  <c r="G662" i="15"/>
  <c r="H662" i="15"/>
  <c r="F662" i="15"/>
  <c r="D662" i="15"/>
  <c r="E662" i="15"/>
  <c r="C662" i="15"/>
  <c r="G661" i="15"/>
  <c r="H661" i="15"/>
  <c r="F661" i="15"/>
  <c r="D661" i="15"/>
  <c r="E661" i="15"/>
  <c r="C661" i="15"/>
  <c r="G660" i="15"/>
  <c r="H660" i="15"/>
  <c r="F660" i="15"/>
  <c r="D660" i="15"/>
  <c r="E660" i="15"/>
  <c r="C660" i="15"/>
  <c r="G659" i="15"/>
  <c r="H659" i="15"/>
  <c r="F659" i="15"/>
  <c r="D659" i="15"/>
  <c r="E659" i="15"/>
  <c r="C659" i="15"/>
  <c r="G658" i="15"/>
  <c r="H658" i="15"/>
  <c r="F658" i="15"/>
  <c r="D658" i="15"/>
  <c r="E658" i="15"/>
  <c r="C658" i="15"/>
  <c r="G657" i="15"/>
  <c r="H657" i="15"/>
  <c r="F657" i="15"/>
  <c r="D657" i="15"/>
  <c r="E657" i="15"/>
  <c r="C657" i="15"/>
  <c r="G656" i="15"/>
  <c r="H656" i="15"/>
  <c r="F656" i="15"/>
  <c r="D656" i="15"/>
  <c r="E656" i="15"/>
  <c r="C656" i="15"/>
  <c r="G655" i="15"/>
  <c r="H655" i="15"/>
  <c r="F655" i="15"/>
  <c r="D655" i="15"/>
  <c r="E655" i="15"/>
  <c r="C655" i="15"/>
  <c r="G654" i="15"/>
  <c r="H654" i="15"/>
  <c r="F654" i="15"/>
  <c r="D654" i="15"/>
  <c r="E654" i="15"/>
  <c r="C654" i="15"/>
  <c r="G653" i="15"/>
  <c r="H653" i="15"/>
  <c r="F653" i="15"/>
  <c r="D653" i="15"/>
  <c r="E653" i="15"/>
  <c r="C653" i="15"/>
  <c r="G652" i="15"/>
  <c r="H652" i="15"/>
  <c r="F652" i="15"/>
  <c r="D652" i="15"/>
  <c r="E652" i="15"/>
  <c r="C652" i="15"/>
  <c r="G651" i="15"/>
  <c r="H651" i="15"/>
  <c r="F651" i="15"/>
  <c r="D651" i="15"/>
  <c r="E651" i="15"/>
  <c r="C651" i="15"/>
  <c r="G650" i="15"/>
  <c r="H650" i="15"/>
  <c r="F650" i="15"/>
  <c r="D650" i="15"/>
  <c r="E650" i="15"/>
  <c r="C650" i="15"/>
  <c r="G649" i="15"/>
  <c r="H649" i="15"/>
  <c r="F649" i="15"/>
  <c r="D649" i="15"/>
  <c r="E649" i="15"/>
  <c r="C649" i="15"/>
  <c r="G648" i="15"/>
  <c r="H648" i="15"/>
  <c r="F648" i="15"/>
  <c r="D648" i="15"/>
  <c r="E648" i="15"/>
  <c r="C648" i="15"/>
  <c r="G647" i="15"/>
  <c r="H647" i="15"/>
  <c r="F647" i="15"/>
  <c r="D647" i="15"/>
  <c r="E647" i="15"/>
  <c r="C647" i="15"/>
  <c r="G646" i="15"/>
  <c r="H646" i="15"/>
  <c r="F646" i="15"/>
  <c r="D646" i="15"/>
  <c r="E646" i="15"/>
  <c r="C646" i="15"/>
  <c r="G645" i="15"/>
  <c r="H645" i="15"/>
  <c r="F645" i="15"/>
  <c r="D645" i="15"/>
  <c r="E645" i="15"/>
  <c r="C645" i="15"/>
  <c r="G644" i="15"/>
  <c r="H644" i="15"/>
  <c r="F644" i="15"/>
  <c r="D644" i="15"/>
  <c r="E644" i="15"/>
  <c r="C644" i="15"/>
  <c r="G643" i="15"/>
  <c r="H643" i="15"/>
  <c r="F643" i="15"/>
  <c r="D643" i="15"/>
  <c r="E643" i="15"/>
  <c r="C643" i="15"/>
  <c r="G642" i="15"/>
  <c r="H642" i="15"/>
  <c r="F642" i="15"/>
  <c r="D642" i="15"/>
  <c r="E642" i="15"/>
  <c r="C642" i="15"/>
  <c r="G641" i="15"/>
  <c r="H641" i="15"/>
  <c r="F641" i="15"/>
  <c r="D641" i="15"/>
  <c r="E641" i="15"/>
  <c r="C641" i="15"/>
  <c r="G640" i="15"/>
  <c r="H640" i="15"/>
  <c r="F640" i="15"/>
  <c r="D640" i="15"/>
  <c r="E640" i="15"/>
  <c r="C640" i="15"/>
  <c r="G639" i="15"/>
  <c r="H639" i="15"/>
  <c r="F639" i="15"/>
  <c r="D639" i="15"/>
  <c r="E639" i="15"/>
  <c r="C639" i="15"/>
  <c r="G638" i="15"/>
  <c r="H638" i="15"/>
  <c r="F638" i="15"/>
  <c r="D638" i="15"/>
  <c r="E638" i="15"/>
  <c r="C638" i="15"/>
  <c r="G637" i="15"/>
  <c r="H637" i="15"/>
  <c r="F637" i="15"/>
  <c r="D637" i="15"/>
  <c r="E637" i="15"/>
  <c r="C637" i="15"/>
  <c r="G636" i="15"/>
  <c r="H636" i="15"/>
  <c r="F636" i="15"/>
  <c r="D636" i="15"/>
  <c r="E636" i="15"/>
  <c r="C636" i="15"/>
  <c r="G635" i="15"/>
  <c r="H635" i="15"/>
  <c r="F635" i="15"/>
  <c r="D635" i="15"/>
  <c r="E635" i="15"/>
  <c r="C635" i="15"/>
  <c r="G634" i="15"/>
  <c r="H634" i="15"/>
  <c r="F634" i="15"/>
  <c r="D634" i="15"/>
  <c r="E634" i="15"/>
  <c r="C634" i="15"/>
  <c r="G633" i="15"/>
  <c r="H633" i="15"/>
  <c r="F633" i="15"/>
  <c r="D633" i="15"/>
  <c r="E633" i="15"/>
  <c r="C633" i="15"/>
  <c r="G632" i="15"/>
  <c r="H632" i="15"/>
  <c r="F632" i="15"/>
  <c r="D632" i="15"/>
  <c r="E632" i="15"/>
  <c r="C632" i="15"/>
  <c r="G631" i="15"/>
  <c r="H631" i="15"/>
  <c r="F631" i="15"/>
  <c r="D631" i="15"/>
  <c r="E631" i="15"/>
  <c r="C631" i="15"/>
  <c r="G630" i="15"/>
  <c r="H630" i="15"/>
  <c r="F630" i="15"/>
  <c r="D630" i="15"/>
  <c r="E630" i="15"/>
  <c r="C630" i="15"/>
  <c r="G629" i="15"/>
  <c r="H629" i="15"/>
  <c r="F629" i="15"/>
  <c r="D629" i="15"/>
  <c r="E629" i="15"/>
  <c r="C629" i="15"/>
  <c r="G628" i="15"/>
  <c r="H628" i="15"/>
  <c r="F628" i="15"/>
  <c r="D628" i="15"/>
  <c r="E628" i="15"/>
  <c r="C628" i="15"/>
  <c r="G627" i="15"/>
  <c r="H627" i="15"/>
  <c r="F627" i="15"/>
  <c r="D627" i="15"/>
  <c r="E627" i="15"/>
  <c r="C627" i="15"/>
  <c r="G626" i="15"/>
  <c r="H626" i="15"/>
  <c r="F626" i="15"/>
  <c r="D626" i="15"/>
  <c r="E626" i="15"/>
  <c r="C626" i="15"/>
  <c r="G625" i="15"/>
  <c r="H625" i="15"/>
  <c r="F625" i="15"/>
  <c r="D625" i="15"/>
  <c r="E625" i="15"/>
  <c r="C625" i="15"/>
  <c r="G624" i="15"/>
  <c r="H624" i="15"/>
  <c r="F624" i="15"/>
  <c r="D624" i="15"/>
  <c r="E624" i="15"/>
  <c r="C624" i="15"/>
  <c r="G623" i="15"/>
  <c r="H623" i="15"/>
  <c r="F623" i="15"/>
  <c r="D623" i="15"/>
  <c r="E623" i="15"/>
  <c r="C623" i="15"/>
  <c r="G622" i="15"/>
  <c r="H622" i="15"/>
  <c r="F622" i="15"/>
  <c r="D622" i="15"/>
  <c r="E622" i="15"/>
  <c r="C622" i="15"/>
  <c r="G621" i="15"/>
  <c r="H621" i="15"/>
  <c r="F621" i="15"/>
  <c r="D621" i="15"/>
  <c r="E621" i="15"/>
  <c r="C621" i="15"/>
  <c r="G620" i="15"/>
  <c r="H620" i="15"/>
  <c r="F620" i="15"/>
  <c r="D620" i="15"/>
  <c r="E620" i="15"/>
  <c r="C620" i="15"/>
  <c r="G619" i="15"/>
  <c r="H619" i="15"/>
  <c r="F619" i="15"/>
  <c r="D619" i="15"/>
  <c r="E619" i="15"/>
  <c r="C619" i="15"/>
  <c r="G618" i="15"/>
  <c r="H618" i="15"/>
  <c r="F618" i="15"/>
  <c r="D618" i="15"/>
  <c r="E618" i="15"/>
  <c r="C618" i="15"/>
  <c r="G617" i="15"/>
  <c r="H617" i="15"/>
  <c r="F617" i="15"/>
  <c r="D617" i="15"/>
  <c r="E617" i="15"/>
  <c r="C617" i="15"/>
  <c r="G616" i="15"/>
  <c r="H616" i="15"/>
  <c r="F616" i="15"/>
  <c r="D616" i="15"/>
  <c r="E616" i="15"/>
  <c r="C616" i="15"/>
  <c r="G615" i="15"/>
  <c r="H615" i="15"/>
  <c r="F615" i="15"/>
  <c r="D615" i="15"/>
  <c r="E615" i="15"/>
  <c r="C615" i="15"/>
  <c r="G614" i="15"/>
  <c r="H614" i="15"/>
  <c r="F614" i="15"/>
  <c r="D614" i="15"/>
  <c r="E614" i="15"/>
  <c r="C614" i="15"/>
  <c r="G613" i="15"/>
  <c r="H613" i="15"/>
  <c r="F613" i="15"/>
  <c r="D613" i="15"/>
  <c r="E613" i="15"/>
  <c r="C613" i="15"/>
  <c r="G612" i="15"/>
  <c r="H612" i="15"/>
  <c r="F612" i="15"/>
  <c r="D612" i="15"/>
  <c r="E612" i="15"/>
  <c r="C612" i="15"/>
  <c r="G611" i="15"/>
  <c r="H611" i="15"/>
  <c r="F611" i="15"/>
  <c r="D611" i="15"/>
  <c r="E611" i="15"/>
  <c r="C611" i="15"/>
  <c r="G610" i="15"/>
  <c r="H610" i="15"/>
  <c r="F610" i="15"/>
  <c r="D610" i="15"/>
  <c r="E610" i="15"/>
  <c r="C610" i="15"/>
  <c r="G609" i="15"/>
  <c r="H609" i="15"/>
  <c r="F609" i="15"/>
  <c r="D609" i="15"/>
  <c r="E609" i="15"/>
  <c r="C609" i="15"/>
  <c r="G608" i="15"/>
  <c r="H608" i="15"/>
  <c r="F608" i="15"/>
  <c r="D608" i="15"/>
  <c r="E608" i="15"/>
  <c r="C608" i="15"/>
  <c r="G607" i="15"/>
  <c r="H607" i="15"/>
  <c r="F607" i="15"/>
  <c r="D607" i="15"/>
  <c r="E607" i="15"/>
  <c r="C607" i="15"/>
  <c r="G606" i="15"/>
  <c r="H606" i="15"/>
  <c r="F606" i="15"/>
  <c r="D606" i="15"/>
  <c r="E606" i="15"/>
  <c r="C606" i="15"/>
  <c r="G605" i="15"/>
  <c r="H605" i="15"/>
  <c r="F605" i="15"/>
  <c r="D605" i="15"/>
  <c r="E605" i="15"/>
  <c r="C605" i="15"/>
  <c r="G604" i="15"/>
  <c r="H604" i="15"/>
  <c r="F604" i="15"/>
  <c r="D604" i="15"/>
  <c r="E604" i="15"/>
  <c r="C604" i="15"/>
  <c r="G603" i="15"/>
  <c r="H603" i="15"/>
  <c r="F603" i="15"/>
  <c r="D603" i="15"/>
  <c r="E603" i="15"/>
  <c r="C603" i="15"/>
  <c r="G602" i="15"/>
  <c r="H602" i="15"/>
  <c r="F602" i="15"/>
  <c r="D602" i="15"/>
  <c r="E602" i="15"/>
  <c r="C602" i="15"/>
  <c r="G601" i="15"/>
  <c r="H601" i="15"/>
  <c r="F601" i="15"/>
  <c r="D601" i="15"/>
  <c r="E601" i="15"/>
  <c r="C601" i="15"/>
  <c r="G600" i="15"/>
  <c r="H600" i="15"/>
  <c r="F600" i="15"/>
  <c r="D600" i="15"/>
  <c r="E600" i="15"/>
  <c r="C600" i="15"/>
  <c r="G599" i="15"/>
  <c r="H599" i="15"/>
  <c r="F599" i="15"/>
  <c r="D599" i="15"/>
  <c r="E599" i="15"/>
  <c r="C599" i="15"/>
  <c r="G598" i="15"/>
  <c r="H598" i="15"/>
  <c r="F598" i="15"/>
  <c r="D598" i="15"/>
  <c r="E598" i="15"/>
  <c r="C598" i="15"/>
  <c r="G597" i="15"/>
  <c r="H597" i="15"/>
  <c r="F597" i="15"/>
  <c r="D597" i="15"/>
  <c r="E597" i="15"/>
  <c r="C597" i="15"/>
  <c r="G596" i="15"/>
  <c r="H596" i="15"/>
  <c r="F596" i="15"/>
  <c r="D596" i="15"/>
  <c r="E596" i="15"/>
  <c r="C596" i="15"/>
  <c r="G595" i="15"/>
  <c r="H595" i="15"/>
  <c r="F595" i="15"/>
  <c r="D595" i="15"/>
  <c r="E595" i="15"/>
  <c r="C595" i="15"/>
  <c r="G594" i="15"/>
  <c r="H594" i="15"/>
  <c r="F594" i="15"/>
  <c r="D594" i="15"/>
  <c r="E594" i="15"/>
  <c r="C594" i="15"/>
  <c r="G593" i="15"/>
  <c r="H593" i="15"/>
  <c r="F593" i="15"/>
  <c r="D593" i="15"/>
  <c r="E593" i="15"/>
  <c r="C593" i="15"/>
  <c r="G592" i="15"/>
  <c r="H592" i="15"/>
  <c r="F592" i="15"/>
  <c r="D592" i="15"/>
  <c r="E592" i="15"/>
  <c r="C592" i="15"/>
  <c r="G591" i="15"/>
  <c r="H591" i="15"/>
  <c r="F591" i="15"/>
  <c r="D591" i="15"/>
  <c r="E591" i="15"/>
  <c r="C591" i="15"/>
  <c r="G590" i="15"/>
  <c r="H590" i="15"/>
  <c r="F590" i="15"/>
  <c r="D590" i="15"/>
  <c r="E590" i="15"/>
  <c r="C590" i="15"/>
  <c r="G589" i="15"/>
  <c r="H589" i="15"/>
  <c r="F589" i="15"/>
  <c r="D589" i="15"/>
  <c r="E589" i="15"/>
  <c r="C589" i="15"/>
  <c r="G588" i="15"/>
  <c r="H588" i="15"/>
  <c r="F588" i="15"/>
  <c r="D588" i="15"/>
  <c r="E588" i="15"/>
  <c r="C588" i="15"/>
  <c r="G587" i="15"/>
  <c r="H587" i="15"/>
  <c r="F587" i="15"/>
  <c r="D587" i="15"/>
  <c r="E587" i="15"/>
  <c r="C587" i="15"/>
  <c r="G586" i="15"/>
  <c r="H586" i="15"/>
  <c r="F586" i="15"/>
  <c r="D586" i="15"/>
  <c r="E586" i="15"/>
  <c r="C586" i="15"/>
  <c r="G585" i="15"/>
  <c r="H585" i="15"/>
  <c r="F585" i="15"/>
  <c r="D585" i="15"/>
  <c r="E585" i="15"/>
  <c r="C585" i="15"/>
  <c r="G584" i="15"/>
  <c r="H584" i="15"/>
  <c r="F584" i="15"/>
  <c r="D584" i="15"/>
  <c r="E584" i="15"/>
  <c r="C584" i="15"/>
  <c r="G583" i="15"/>
  <c r="H583" i="15"/>
  <c r="F583" i="15"/>
  <c r="D583" i="15"/>
  <c r="E583" i="15"/>
  <c r="C583" i="15"/>
  <c r="G582" i="15"/>
  <c r="H582" i="15"/>
  <c r="F582" i="15"/>
  <c r="D582" i="15"/>
  <c r="E582" i="15"/>
  <c r="C582" i="15"/>
  <c r="G581" i="15"/>
  <c r="H581" i="15"/>
  <c r="F581" i="15"/>
  <c r="D581" i="15"/>
  <c r="E581" i="15"/>
  <c r="C581" i="15"/>
  <c r="G580" i="15"/>
  <c r="H580" i="15"/>
  <c r="F580" i="15"/>
  <c r="D580" i="15"/>
  <c r="E580" i="15"/>
  <c r="C580" i="15"/>
  <c r="G579" i="15"/>
  <c r="H579" i="15"/>
  <c r="F579" i="15"/>
  <c r="D579" i="15"/>
  <c r="E579" i="15"/>
  <c r="C579" i="15"/>
  <c r="G578" i="15"/>
  <c r="H578" i="15"/>
  <c r="F578" i="15"/>
  <c r="D578" i="15"/>
  <c r="E578" i="15"/>
  <c r="C578" i="15"/>
  <c r="G577" i="15"/>
  <c r="H577" i="15"/>
  <c r="F577" i="15"/>
  <c r="D577" i="15"/>
  <c r="E577" i="15"/>
  <c r="C577" i="15"/>
  <c r="G576" i="15"/>
  <c r="H576" i="15"/>
  <c r="F576" i="15"/>
  <c r="D576" i="15"/>
  <c r="E576" i="15"/>
  <c r="C576" i="15"/>
  <c r="G575" i="15"/>
  <c r="H575" i="15"/>
  <c r="F575" i="15"/>
  <c r="D575" i="15"/>
  <c r="E575" i="15"/>
  <c r="C575" i="15"/>
  <c r="G574" i="15"/>
  <c r="H574" i="15"/>
  <c r="F574" i="15"/>
  <c r="D574" i="15"/>
  <c r="E574" i="15"/>
  <c r="C574" i="15"/>
  <c r="G573" i="15"/>
  <c r="H573" i="15"/>
  <c r="F573" i="15"/>
  <c r="D573" i="15"/>
  <c r="E573" i="15"/>
  <c r="C573" i="15"/>
  <c r="G572" i="15"/>
  <c r="H572" i="15"/>
  <c r="F572" i="15"/>
  <c r="D572" i="15"/>
  <c r="E572" i="15"/>
  <c r="C572" i="15"/>
  <c r="G571" i="15"/>
  <c r="H571" i="15"/>
  <c r="F571" i="15"/>
  <c r="D571" i="15"/>
  <c r="E571" i="15"/>
  <c r="C571" i="15"/>
  <c r="G570" i="15"/>
  <c r="H570" i="15"/>
  <c r="F570" i="15"/>
  <c r="D570" i="15"/>
  <c r="E570" i="15"/>
  <c r="C570" i="15"/>
  <c r="G569" i="15"/>
  <c r="H569" i="15"/>
  <c r="F569" i="15"/>
  <c r="D569" i="15"/>
  <c r="E569" i="15"/>
  <c r="C569" i="15"/>
  <c r="G568" i="15"/>
  <c r="H568" i="15"/>
  <c r="F568" i="15"/>
  <c r="D568" i="15"/>
  <c r="E568" i="15"/>
  <c r="C568" i="15"/>
  <c r="G567" i="15"/>
  <c r="H567" i="15"/>
  <c r="F567" i="15"/>
  <c r="D567" i="15"/>
  <c r="E567" i="15"/>
  <c r="C567" i="15"/>
  <c r="G566" i="15"/>
  <c r="H566" i="15"/>
  <c r="F566" i="15"/>
  <c r="D566" i="15"/>
  <c r="E566" i="15"/>
  <c r="C566" i="15"/>
  <c r="G565" i="15"/>
  <c r="H565" i="15"/>
  <c r="F565" i="15"/>
  <c r="D565" i="15"/>
  <c r="E565" i="15"/>
  <c r="C565" i="15"/>
  <c r="G564" i="15"/>
  <c r="H564" i="15"/>
  <c r="F564" i="15"/>
  <c r="D564" i="15"/>
  <c r="E564" i="15"/>
  <c r="C564" i="15"/>
  <c r="G563" i="15"/>
  <c r="H563" i="15"/>
  <c r="F563" i="15"/>
  <c r="D563" i="15"/>
  <c r="E563" i="15"/>
  <c r="C563" i="15"/>
  <c r="G562" i="15"/>
  <c r="H562" i="15"/>
  <c r="F562" i="15"/>
  <c r="D562" i="15"/>
  <c r="E562" i="15"/>
  <c r="C562" i="15"/>
  <c r="G561" i="15"/>
  <c r="H561" i="15"/>
  <c r="F561" i="15"/>
  <c r="D561" i="15"/>
  <c r="E561" i="15"/>
  <c r="C561" i="15"/>
  <c r="G560" i="15"/>
  <c r="H560" i="15"/>
  <c r="F560" i="15"/>
  <c r="D560" i="15"/>
  <c r="E560" i="15"/>
  <c r="C560" i="15"/>
  <c r="G559" i="15"/>
  <c r="H559" i="15"/>
  <c r="F559" i="15"/>
  <c r="D559" i="15"/>
  <c r="E559" i="15"/>
  <c r="C559" i="15"/>
  <c r="G558" i="15"/>
  <c r="H558" i="15"/>
  <c r="F558" i="15"/>
  <c r="D558" i="15"/>
  <c r="E558" i="15"/>
  <c r="C558" i="15"/>
  <c r="G557" i="15"/>
  <c r="H557" i="15"/>
  <c r="F557" i="15"/>
  <c r="D557" i="15"/>
  <c r="E557" i="15"/>
  <c r="C557" i="15"/>
  <c r="G556" i="15"/>
  <c r="H556" i="15"/>
  <c r="F556" i="15"/>
  <c r="D556" i="15"/>
  <c r="E556" i="15"/>
  <c r="C556" i="15"/>
  <c r="G555" i="15"/>
  <c r="H555" i="15"/>
  <c r="F555" i="15"/>
  <c r="D555" i="15"/>
  <c r="E555" i="15"/>
  <c r="C555" i="15"/>
  <c r="G554" i="15"/>
  <c r="H554" i="15"/>
  <c r="F554" i="15"/>
  <c r="D554" i="15"/>
  <c r="E554" i="15"/>
  <c r="C554" i="15"/>
  <c r="G553" i="15"/>
  <c r="H553" i="15"/>
  <c r="F553" i="15"/>
  <c r="D553" i="15"/>
  <c r="E553" i="15"/>
  <c r="C553" i="15"/>
  <c r="G552" i="15"/>
  <c r="H552" i="15"/>
  <c r="F552" i="15"/>
  <c r="D552" i="15"/>
  <c r="E552" i="15"/>
  <c r="C552" i="15"/>
  <c r="G551" i="15"/>
  <c r="H551" i="15"/>
  <c r="F551" i="15"/>
  <c r="D551" i="15"/>
  <c r="E551" i="15"/>
  <c r="C551" i="15"/>
  <c r="G550" i="15"/>
  <c r="H550" i="15"/>
  <c r="F550" i="15"/>
  <c r="D550" i="15"/>
  <c r="E550" i="15"/>
  <c r="C550" i="15"/>
  <c r="G549" i="15"/>
  <c r="H549" i="15"/>
  <c r="F549" i="15"/>
  <c r="D549" i="15"/>
  <c r="E549" i="15"/>
  <c r="C549" i="15"/>
  <c r="G548" i="15"/>
  <c r="H548" i="15"/>
  <c r="F548" i="15"/>
  <c r="D548" i="15"/>
  <c r="E548" i="15"/>
  <c r="C548" i="15"/>
  <c r="G547" i="15"/>
  <c r="H547" i="15"/>
  <c r="F547" i="15"/>
  <c r="D547" i="15"/>
  <c r="E547" i="15"/>
  <c r="C547" i="15"/>
  <c r="G546" i="15"/>
  <c r="H546" i="15"/>
  <c r="F546" i="15"/>
  <c r="D546" i="15"/>
  <c r="E546" i="15"/>
  <c r="C546" i="15"/>
  <c r="G545" i="15"/>
  <c r="H545" i="15"/>
  <c r="F545" i="15"/>
  <c r="D545" i="15"/>
  <c r="E545" i="15"/>
  <c r="C545" i="15"/>
  <c r="G544" i="15"/>
  <c r="H544" i="15"/>
  <c r="F544" i="15"/>
  <c r="D544" i="15"/>
  <c r="E544" i="15"/>
  <c r="C544" i="15"/>
  <c r="G543" i="15"/>
  <c r="H543" i="15"/>
  <c r="F543" i="15"/>
  <c r="D543" i="15"/>
  <c r="E543" i="15"/>
  <c r="C543" i="15"/>
  <c r="G542" i="15"/>
  <c r="H542" i="15"/>
  <c r="F542" i="15"/>
  <c r="D542" i="15"/>
  <c r="E542" i="15"/>
  <c r="C542" i="15"/>
  <c r="G541" i="15"/>
  <c r="H541" i="15"/>
  <c r="F541" i="15"/>
  <c r="D541" i="15"/>
  <c r="E541" i="15"/>
  <c r="C541" i="15"/>
  <c r="G540" i="15"/>
  <c r="H540" i="15"/>
  <c r="F540" i="15"/>
  <c r="D540" i="15"/>
  <c r="E540" i="15"/>
  <c r="C540" i="15"/>
  <c r="G539" i="15"/>
  <c r="H539" i="15"/>
  <c r="F539" i="15"/>
  <c r="D539" i="15"/>
  <c r="E539" i="15"/>
  <c r="C539" i="15"/>
  <c r="G538" i="15"/>
  <c r="H538" i="15"/>
  <c r="F538" i="15"/>
  <c r="D538" i="15"/>
  <c r="E538" i="15"/>
  <c r="C538" i="15"/>
  <c r="G537" i="15"/>
  <c r="H537" i="15"/>
  <c r="F537" i="15"/>
  <c r="D537" i="15"/>
  <c r="E537" i="15"/>
  <c r="C537" i="15"/>
  <c r="G536" i="15"/>
  <c r="H536" i="15"/>
  <c r="F536" i="15"/>
  <c r="D536" i="15"/>
  <c r="E536" i="15"/>
  <c r="C536" i="15"/>
  <c r="G535" i="15"/>
  <c r="H535" i="15"/>
  <c r="F535" i="15"/>
  <c r="D535" i="15"/>
  <c r="E535" i="15"/>
  <c r="C535" i="15"/>
  <c r="G534" i="15"/>
  <c r="H534" i="15"/>
  <c r="F534" i="15"/>
  <c r="D534" i="15"/>
  <c r="E534" i="15"/>
  <c r="C534" i="15"/>
  <c r="G533" i="15"/>
  <c r="H533" i="15"/>
  <c r="F533" i="15"/>
  <c r="D533" i="15"/>
  <c r="E533" i="15"/>
  <c r="C533" i="15"/>
  <c r="G532" i="15"/>
  <c r="H532" i="15"/>
  <c r="F532" i="15"/>
  <c r="D532" i="15"/>
  <c r="E532" i="15"/>
  <c r="C532" i="15"/>
  <c r="G531" i="15"/>
  <c r="H531" i="15"/>
  <c r="F531" i="15"/>
  <c r="D531" i="15"/>
  <c r="E531" i="15"/>
  <c r="C531" i="15"/>
  <c r="G530" i="15"/>
  <c r="H530" i="15"/>
  <c r="F530" i="15"/>
  <c r="D530" i="15"/>
  <c r="E530" i="15"/>
  <c r="C530" i="15"/>
  <c r="G529" i="15"/>
  <c r="H529" i="15"/>
  <c r="F529" i="15"/>
  <c r="D529" i="15"/>
  <c r="E529" i="15"/>
  <c r="C529" i="15"/>
  <c r="G528" i="15"/>
  <c r="H528" i="15"/>
  <c r="F528" i="15"/>
  <c r="D528" i="15"/>
  <c r="E528" i="15"/>
  <c r="C528" i="15"/>
  <c r="G527" i="15"/>
  <c r="H527" i="15"/>
  <c r="F527" i="15"/>
  <c r="D527" i="15"/>
  <c r="E527" i="15"/>
  <c r="C527" i="15"/>
  <c r="G526" i="15"/>
  <c r="H526" i="15"/>
  <c r="F526" i="15"/>
  <c r="D526" i="15"/>
  <c r="E526" i="15"/>
  <c r="C526" i="15"/>
  <c r="G525" i="15"/>
  <c r="H525" i="15"/>
  <c r="F525" i="15"/>
  <c r="D525" i="15"/>
  <c r="E525" i="15"/>
  <c r="C525" i="15"/>
  <c r="G524" i="15"/>
  <c r="H524" i="15"/>
  <c r="F524" i="15"/>
  <c r="D524" i="15"/>
  <c r="E524" i="15"/>
  <c r="C524" i="15"/>
  <c r="G523" i="15"/>
  <c r="H523" i="15"/>
  <c r="F523" i="15"/>
  <c r="D523" i="15"/>
  <c r="E523" i="15"/>
  <c r="C523" i="15"/>
  <c r="G522" i="15"/>
  <c r="H522" i="15"/>
  <c r="F522" i="15"/>
  <c r="D522" i="15"/>
  <c r="E522" i="15"/>
  <c r="C522" i="15"/>
  <c r="G521" i="15"/>
  <c r="H521" i="15"/>
  <c r="F521" i="15"/>
  <c r="D521" i="15"/>
  <c r="E521" i="15"/>
  <c r="C521" i="15"/>
  <c r="G520" i="15"/>
  <c r="H520" i="15"/>
  <c r="F520" i="15"/>
  <c r="D520" i="15"/>
  <c r="E520" i="15"/>
  <c r="C520" i="15"/>
  <c r="G519" i="15"/>
  <c r="H519" i="15"/>
  <c r="F519" i="15"/>
  <c r="D519" i="15"/>
  <c r="E519" i="15"/>
  <c r="C519" i="15"/>
  <c r="G518" i="15"/>
  <c r="H518" i="15"/>
  <c r="F518" i="15"/>
  <c r="D518" i="15"/>
  <c r="E518" i="15"/>
  <c r="C518" i="15"/>
  <c r="G517" i="15"/>
  <c r="H517" i="15"/>
  <c r="F517" i="15"/>
  <c r="D517" i="15"/>
  <c r="E517" i="15"/>
  <c r="C517" i="15"/>
  <c r="G516" i="15"/>
  <c r="H516" i="15"/>
  <c r="F516" i="15"/>
  <c r="D516" i="15"/>
  <c r="E516" i="15"/>
  <c r="C516" i="15"/>
  <c r="G515" i="15"/>
  <c r="H515" i="15"/>
  <c r="F515" i="15"/>
  <c r="D515" i="15"/>
  <c r="E515" i="15"/>
  <c r="C515" i="15"/>
  <c r="G514" i="15"/>
  <c r="H514" i="15"/>
  <c r="F514" i="15"/>
  <c r="D514" i="15"/>
  <c r="E514" i="15"/>
  <c r="C514" i="15"/>
  <c r="G513" i="15"/>
  <c r="H513" i="15"/>
  <c r="F513" i="15"/>
  <c r="D513" i="15"/>
  <c r="E513" i="15"/>
  <c r="C513" i="15"/>
  <c r="G512" i="15"/>
  <c r="H512" i="15"/>
  <c r="F512" i="15"/>
  <c r="D512" i="15"/>
  <c r="E512" i="15"/>
  <c r="C512" i="15"/>
  <c r="G511" i="15"/>
  <c r="H511" i="15"/>
  <c r="F511" i="15"/>
  <c r="D511" i="15"/>
  <c r="E511" i="15"/>
  <c r="C511" i="15"/>
  <c r="G510" i="15"/>
  <c r="H510" i="15"/>
  <c r="F510" i="15"/>
  <c r="D510" i="15"/>
  <c r="E510" i="15"/>
  <c r="C510" i="15"/>
  <c r="G509" i="15"/>
  <c r="H509" i="15"/>
  <c r="F509" i="15"/>
  <c r="D509" i="15"/>
  <c r="E509" i="15"/>
  <c r="C509" i="15"/>
  <c r="G508" i="15"/>
  <c r="H508" i="15"/>
  <c r="F508" i="15"/>
  <c r="D508" i="15"/>
  <c r="E508" i="15"/>
  <c r="C508" i="15"/>
  <c r="G507" i="15"/>
  <c r="H507" i="15"/>
  <c r="F507" i="15"/>
  <c r="D507" i="15"/>
  <c r="E507" i="15"/>
  <c r="C507" i="15"/>
  <c r="G506" i="15"/>
  <c r="H506" i="15"/>
  <c r="F506" i="15"/>
  <c r="D506" i="15"/>
  <c r="E506" i="15"/>
  <c r="C506" i="15"/>
  <c r="G505" i="15"/>
  <c r="H505" i="15"/>
  <c r="F505" i="15"/>
  <c r="D505" i="15"/>
  <c r="E505" i="15"/>
  <c r="C505" i="15"/>
  <c r="G504" i="15"/>
  <c r="H504" i="15"/>
  <c r="F504" i="15"/>
  <c r="D504" i="15"/>
  <c r="E504" i="15"/>
  <c r="C504" i="15"/>
  <c r="G503" i="15"/>
  <c r="H503" i="15"/>
  <c r="F503" i="15"/>
  <c r="D503" i="15"/>
  <c r="E503" i="15"/>
  <c r="C503" i="15"/>
  <c r="G502" i="15"/>
  <c r="H502" i="15"/>
  <c r="F502" i="15"/>
  <c r="D502" i="15"/>
  <c r="E502" i="15"/>
  <c r="C502" i="15"/>
  <c r="G501" i="15"/>
  <c r="H501" i="15"/>
  <c r="F501" i="15"/>
  <c r="D501" i="15"/>
  <c r="E501" i="15"/>
  <c r="C501" i="15"/>
  <c r="G500" i="15"/>
  <c r="H500" i="15"/>
  <c r="F500" i="15"/>
  <c r="D500" i="15"/>
  <c r="E500" i="15"/>
  <c r="C500" i="15"/>
  <c r="G499" i="15"/>
  <c r="H499" i="15"/>
  <c r="F499" i="15"/>
  <c r="D499" i="15"/>
  <c r="E499" i="15"/>
  <c r="C499" i="15"/>
  <c r="G498" i="15"/>
  <c r="H498" i="15"/>
  <c r="F498" i="15"/>
  <c r="D498" i="15"/>
  <c r="E498" i="15"/>
  <c r="C498" i="15"/>
  <c r="G497" i="15"/>
  <c r="H497" i="15"/>
  <c r="F497" i="15"/>
  <c r="D497" i="15"/>
  <c r="E497" i="15"/>
  <c r="C497" i="15"/>
  <c r="G496" i="15"/>
  <c r="H496" i="15"/>
  <c r="F496" i="15"/>
  <c r="D496" i="15"/>
  <c r="E496" i="15"/>
  <c r="C496" i="15"/>
  <c r="G495" i="15"/>
  <c r="H495" i="15"/>
  <c r="F495" i="15"/>
  <c r="D495" i="15"/>
  <c r="E495" i="15"/>
  <c r="C495" i="15"/>
  <c r="G494" i="15"/>
  <c r="H494" i="15"/>
  <c r="F494" i="15"/>
  <c r="D494" i="15"/>
  <c r="E494" i="15"/>
  <c r="C494" i="15"/>
  <c r="G493" i="15"/>
  <c r="H493" i="15"/>
  <c r="F493" i="15"/>
  <c r="D493" i="15"/>
  <c r="E493" i="15"/>
  <c r="C493" i="15"/>
  <c r="G492" i="15"/>
  <c r="H492" i="15"/>
  <c r="F492" i="15"/>
  <c r="D492" i="15"/>
  <c r="E492" i="15"/>
  <c r="C492" i="15"/>
  <c r="G491" i="15"/>
  <c r="H491" i="15"/>
  <c r="F491" i="15"/>
  <c r="D491" i="15"/>
  <c r="E491" i="15"/>
  <c r="C491" i="15"/>
  <c r="G490" i="15"/>
  <c r="H490" i="15"/>
  <c r="F490" i="15"/>
  <c r="D490" i="15"/>
  <c r="E490" i="15"/>
  <c r="C490" i="15"/>
  <c r="G489" i="15"/>
  <c r="H489" i="15"/>
  <c r="F489" i="15"/>
  <c r="D489" i="15"/>
  <c r="E489" i="15"/>
  <c r="C489" i="15"/>
  <c r="G488" i="15"/>
  <c r="H488" i="15"/>
  <c r="F488" i="15"/>
  <c r="D488" i="15"/>
  <c r="E488" i="15"/>
  <c r="C488" i="15"/>
  <c r="G487" i="15"/>
  <c r="H487" i="15"/>
  <c r="F487" i="15"/>
  <c r="D487" i="15"/>
  <c r="E487" i="15"/>
  <c r="C487" i="15"/>
  <c r="G486" i="15"/>
  <c r="H486" i="15"/>
  <c r="F486" i="15"/>
  <c r="D486" i="15"/>
  <c r="E486" i="15"/>
  <c r="C486" i="15"/>
  <c r="G485" i="15"/>
  <c r="H485" i="15"/>
  <c r="F485" i="15"/>
  <c r="D485" i="15"/>
  <c r="E485" i="15"/>
  <c r="C485" i="15"/>
  <c r="G484" i="15"/>
  <c r="H484" i="15"/>
  <c r="F484" i="15"/>
  <c r="D484" i="15"/>
  <c r="E484" i="15"/>
  <c r="C484" i="15"/>
  <c r="G483" i="15"/>
  <c r="H483" i="15"/>
  <c r="F483" i="15"/>
  <c r="D483" i="15"/>
  <c r="E483" i="15"/>
  <c r="C483" i="15"/>
  <c r="G482" i="15"/>
  <c r="H482" i="15"/>
  <c r="F482" i="15"/>
  <c r="D482" i="15"/>
  <c r="E482" i="15"/>
  <c r="C482" i="15"/>
  <c r="G481" i="15"/>
  <c r="H481" i="15"/>
  <c r="F481" i="15"/>
  <c r="D481" i="15"/>
  <c r="E481" i="15"/>
  <c r="C481" i="15"/>
  <c r="G480" i="15"/>
  <c r="H480" i="15"/>
  <c r="F480" i="15"/>
  <c r="D480" i="15"/>
  <c r="E480" i="15"/>
  <c r="C480" i="15"/>
  <c r="G479" i="15"/>
  <c r="H479" i="15"/>
  <c r="F479" i="15"/>
  <c r="D479" i="15"/>
  <c r="E479" i="15"/>
  <c r="C479" i="15"/>
  <c r="G478" i="15"/>
  <c r="H478" i="15"/>
  <c r="F478" i="15"/>
  <c r="D478" i="15"/>
  <c r="E478" i="15"/>
  <c r="C478" i="15"/>
  <c r="G477" i="15"/>
  <c r="H477" i="15"/>
  <c r="F477" i="15"/>
  <c r="D477" i="15"/>
  <c r="E477" i="15"/>
  <c r="C477" i="15"/>
  <c r="G476" i="15"/>
  <c r="H476" i="15"/>
  <c r="F476" i="15"/>
  <c r="D476" i="15"/>
  <c r="E476" i="15"/>
  <c r="C476" i="15"/>
  <c r="G475" i="15"/>
  <c r="H475" i="15"/>
  <c r="F475" i="15"/>
  <c r="D475" i="15"/>
  <c r="E475" i="15"/>
  <c r="C475" i="15"/>
  <c r="G474" i="15"/>
  <c r="H474" i="15"/>
  <c r="F474" i="15"/>
  <c r="D474" i="15"/>
  <c r="E474" i="15"/>
  <c r="C474" i="15"/>
  <c r="G473" i="15"/>
  <c r="H473" i="15"/>
  <c r="F473" i="15"/>
  <c r="D473" i="15"/>
  <c r="E473" i="15"/>
  <c r="C473" i="15"/>
  <c r="G472" i="15"/>
  <c r="H472" i="15"/>
  <c r="F472" i="15"/>
  <c r="D472" i="15"/>
  <c r="E472" i="15"/>
  <c r="C472" i="15"/>
  <c r="G471" i="15"/>
  <c r="H471" i="15"/>
  <c r="F471" i="15"/>
  <c r="D471" i="15"/>
  <c r="E471" i="15"/>
  <c r="C471" i="15"/>
  <c r="G470" i="15"/>
  <c r="H470" i="15"/>
  <c r="F470" i="15"/>
  <c r="D470" i="15"/>
  <c r="E470" i="15"/>
  <c r="C470" i="15"/>
  <c r="G469" i="15"/>
  <c r="H469" i="15"/>
  <c r="F469" i="15"/>
  <c r="D469" i="15"/>
  <c r="E469" i="15"/>
  <c r="C469" i="15"/>
  <c r="G468" i="15"/>
  <c r="H468" i="15"/>
  <c r="F468" i="15"/>
  <c r="D468" i="15"/>
  <c r="E468" i="15"/>
  <c r="C468" i="15"/>
  <c r="G467" i="15"/>
  <c r="H467" i="15"/>
  <c r="F467" i="15"/>
  <c r="D467" i="15"/>
  <c r="E467" i="15"/>
  <c r="C467" i="15"/>
  <c r="G466" i="15"/>
  <c r="H466" i="15"/>
  <c r="F466" i="15"/>
  <c r="D466" i="15"/>
  <c r="E466" i="15"/>
  <c r="C466" i="15"/>
  <c r="G465" i="15"/>
  <c r="H465" i="15"/>
  <c r="F465" i="15"/>
  <c r="D465" i="15"/>
  <c r="E465" i="15"/>
  <c r="C465" i="15"/>
  <c r="G464" i="15"/>
  <c r="H464" i="15"/>
  <c r="F464" i="15"/>
  <c r="D464" i="15"/>
  <c r="E464" i="15"/>
  <c r="C464" i="15"/>
  <c r="G463" i="15"/>
  <c r="H463" i="15"/>
  <c r="F463" i="15"/>
  <c r="D463" i="15"/>
  <c r="E463" i="15"/>
  <c r="C463" i="15"/>
  <c r="G462" i="15"/>
  <c r="H462" i="15"/>
  <c r="F462" i="15"/>
  <c r="D462" i="15"/>
  <c r="E462" i="15"/>
  <c r="C462" i="15"/>
  <c r="G461" i="15"/>
  <c r="H461" i="15"/>
  <c r="F461" i="15"/>
  <c r="D461" i="15"/>
  <c r="E461" i="15"/>
  <c r="C461" i="15"/>
  <c r="G460" i="15"/>
  <c r="H460" i="15"/>
  <c r="F460" i="15"/>
  <c r="D460" i="15"/>
  <c r="E460" i="15"/>
  <c r="C460" i="15"/>
  <c r="G459" i="15"/>
  <c r="H459" i="15"/>
  <c r="F459" i="15"/>
  <c r="D459" i="15"/>
  <c r="E459" i="15"/>
  <c r="C459" i="15"/>
  <c r="G458" i="15"/>
  <c r="H458" i="15"/>
  <c r="F458" i="15"/>
  <c r="D458" i="15"/>
  <c r="E458" i="15"/>
  <c r="C458" i="15"/>
  <c r="G457" i="15"/>
  <c r="H457" i="15"/>
  <c r="F457" i="15"/>
  <c r="D457" i="15"/>
  <c r="E457" i="15"/>
  <c r="C457" i="15"/>
  <c r="G456" i="15"/>
  <c r="H456" i="15"/>
  <c r="F456" i="15"/>
  <c r="D456" i="15"/>
  <c r="E456" i="15"/>
  <c r="C456" i="15"/>
  <c r="G455" i="15"/>
  <c r="H455" i="15"/>
  <c r="F455" i="15"/>
  <c r="D455" i="15"/>
  <c r="E455" i="15"/>
  <c r="C455" i="15"/>
  <c r="G454" i="15"/>
  <c r="H454" i="15"/>
  <c r="F454" i="15"/>
  <c r="D454" i="15"/>
  <c r="E454" i="15"/>
  <c r="C454" i="15"/>
  <c r="G453" i="15"/>
  <c r="H453" i="15"/>
  <c r="F453" i="15"/>
  <c r="D453" i="15"/>
  <c r="E453" i="15"/>
  <c r="C453" i="15"/>
  <c r="G452" i="15"/>
  <c r="H452" i="15"/>
  <c r="F452" i="15"/>
  <c r="D452" i="15"/>
  <c r="E452" i="15"/>
  <c r="C452" i="15"/>
  <c r="G451" i="15"/>
  <c r="H451" i="15"/>
  <c r="F451" i="15"/>
  <c r="D451" i="15"/>
  <c r="E451" i="15"/>
  <c r="C451" i="15"/>
  <c r="G450" i="15"/>
  <c r="H450" i="15"/>
  <c r="F450" i="15"/>
  <c r="D450" i="15"/>
  <c r="E450" i="15"/>
  <c r="C450" i="15"/>
  <c r="G449" i="15"/>
  <c r="H449" i="15"/>
  <c r="F449" i="15"/>
  <c r="D449" i="15"/>
  <c r="E449" i="15"/>
  <c r="C449" i="15"/>
  <c r="G448" i="15"/>
  <c r="H448" i="15"/>
  <c r="F448" i="15"/>
  <c r="D448" i="15"/>
  <c r="E448" i="15"/>
  <c r="C448" i="15"/>
  <c r="G447" i="15"/>
  <c r="H447" i="15"/>
  <c r="F447" i="15"/>
  <c r="D447" i="15"/>
  <c r="E447" i="15"/>
  <c r="C447" i="15"/>
  <c r="G446" i="15"/>
  <c r="H446" i="15"/>
  <c r="F446" i="15"/>
  <c r="D446" i="15"/>
  <c r="E446" i="15"/>
  <c r="C446" i="15"/>
  <c r="G445" i="15"/>
  <c r="H445" i="15"/>
  <c r="F445" i="15"/>
  <c r="D445" i="15"/>
  <c r="E445" i="15"/>
  <c r="C445" i="15"/>
  <c r="G444" i="15"/>
  <c r="H444" i="15"/>
  <c r="F444" i="15"/>
  <c r="D444" i="15"/>
  <c r="E444" i="15"/>
  <c r="C444" i="15"/>
  <c r="G443" i="15"/>
  <c r="H443" i="15"/>
  <c r="F443" i="15"/>
  <c r="D443" i="15"/>
  <c r="E443" i="15"/>
  <c r="C443" i="15"/>
  <c r="G442" i="15"/>
  <c r="H442" i="15"/>
  <c r="F442" i="15"/>
  <c r="D442" i="15"/>
  <c r="E442" i="15"/>
  <c r="C442" i="15"/>
  <c r="G441" i="15"/>
  <c r="H441" i="15"/>
  <c r="F441" i="15"/>
  <c r="D441" i="15"/>
  <c r="E441" i="15"/>
  <c r="C441" i="15"/>
  <c r="G440" i="15"/>
  <c r="H440" i="15"/>
  <c r="F440" i="15"/>
  <c r="D440" i="15"/>
  <c r="E440" i="15"/>
  <c r="C440" i="15"/>
  <c r="G439" i="15"/>
  <c r="H439" i="15"/>
  <c r="F439" i="15"/>
  <c r="D439" i="15"/>
  <c r="E439" i="15"/>
  <c r="C439" i="15"/>
  <c r="G438" i="15"/>
  <c r="H438" i="15"/>
  <c r="F438" i="15"/>
  <c r="D438" i="15"/>
  <c r="E438" i="15"/>
  <c r="C438" i="15"/>
  <c r="G437" i="15"/>
  <c r="H437" i="15"/>
  <c r="F437" i="15"/>
  <c r="D437" i="15"/>
  <c r="E437" i="15"/>
  <c r="C437" i="15"/>
  <c r="G436" i="15"/>
  <c r="H436" i="15"/>
  <c r="F436" i="15"/>
  <c r="D436" i="15"/>
  <c r="E436" i="15"/>
  <c r="C436" i="15"/>
  <c r="G435" i="15"/>
  <c r="H435" i="15"/>
  <c r="F435" i="15"/>
  <c r="D435" i="15"/>
  <c r="E435" i="15"/>
  <c r="C435" i="15"/>
  <c r="G434" i="15"/>
  <c r="H434" i="15"/>
  <c r="F434" i="15"/>
  <c r="D434" i="15"/>
  <c r="E434" i="15"/>
  <c r="C434" i="15"/>
  <c r="G433" i="15"/>
  <c r="H433" i="15"/>
  <c r="F433" i="15"/>
  <c r="D433" i="15"/>
  <c r="E433" i="15"/>
  <c r="C433" i="15"/>
  <c r="G432" i="15"/>
  <c r="H432" i="15"/>
  <c r="F432" i="15"/>
  <c r="D432" i="15"/>
  <c r="E432" i="15"/>
  <c r="C432" i="15"/>
  <c r="G431" i="15"/>
  <c r="H431" i="15"/>
  <c r="F431" i="15"/>
  <c r="D431" i="15"/>
  <c r="E431" i="15"/>
  <c r="C431" i="15"/>
  <c r="G430" i="15"/>
  <c r="H430" i="15"/>
  <c r="F430" i="15"/>
  <c r="D430" i="15"/>
  <c r="E430" i="15"/>
  <c r="C430" i="15"/>
  <c r="G429" i="15"/>
  <c r="H429" i="15"/>
  <c r="F429" i="15"/>
  <c r="D429" i="15"/>
  <c r="E429" i="15"/>
  <c r="C429" i="15"/>
  <c r="G428" i="15"/>
  <c r="H428" i="15"/>
  <c r="F428" i="15"/>
  <c r="D428" i="15"/>
  <c r="E428" i="15"/>
  <c r="C428" i="15"/>
  <c r="G427" i="15"/>
  <c r="H427" i="15"/>
  <c r="F427" i="15"/>
  <c r="D427" i="15"/>
  <c r="E427" i="15"/>
  <c r="C427" i="15"/>
  <c r="G426" i="15"/>
  <c r="H426" i="15"/>
  <c r="F426" i="15"/>
  <c r="D426" i="15"/>
  <c r="E426" i="15"/>
  <c r="C426" i="15"/>
  <c r="G425" i="15"/>
  <c r="H425" i="15"/>
  <c r="F425" i="15"/>
  <c r="D425" i="15"/>
  <c r="E425" i="15"/>
  <c r="C425" i="15"/>
  <c r="G424" i="15"/>
  <c r="H424" i="15"/>
  <c r="F424" i="15"/>
  <c r="D424" i="15"/>
  <c r="E424" i="15"/>
  <c r="C424" i="15"/>
  <c r="G423" i="15"/>
  <c r="H423" i="15"/>
  <c r="F423" i="15"/>
  <c r="D423" i="15"/>
  <c r="E423" i="15"/>
  <c r="C423" i="15"/>
  <c r="G422" i="15"/>
  <c r="H422" i="15"/>
  <c r="F422" i="15"/>
  <c r="D422" i="15"/>
  <c r="E422" i="15"/>
  <c r="C422" i="15"/>
  <c r="G421" i="15"/>
  <c r="H421" i="15"/>
  <c r="F421" i="15"/>
  <c r="D421" i="15"/>
  <c r="E421" i="15"/>
  <c r="C421" i="15"/>
  <c r="G420" i="15"/>
  <c r="H420" i="15"/>
  <c r="F420" i="15"/>
  <c r="D420" i="15"/>
  <c r="E420" i="15"/>
  <c r="C420" i="15"/>
  <c r="G419" i="15"/>
  <c r="H419" i="15"/>
  <c r="F419" i="15"/>
  <c r="D419" i="15"/>
  <c r="E419" i="15"/>
  <c r="C419" i="15"/>
  <c r="G418" i="15"/>
  <c r="H418" i="15"/>
  <c r="F418" i="15"/>
  <c r="D418" i="15"/>
  <c r="E418" i="15"/>
  <c r="C418" i="15"/>
  <c r="G417" i="15"/>
  <c r="H417" i="15"/>
  <c r="F417" i="15"/>
  <c r="D417" i="15"/>
  <c r="E417" i="15"/>
  <c r="C417" i="15"/>
  <c r="G416" i="15"/>
  <c r="H416" i="15"/>
  <c r="F416" i="15"/>
  <c r="D416" i="15"/>
  <c r="E416" i="15"/>
  <c r="C416" i="15"/>
  <c r="G415" i="15"/>
  <c r="H415" i="15"/>
  <c r="F415" i="15"/>
  <c r="D415" i="15"/>
  <c r="E415" i="15"/>
  <c r="C415" i="15"/>
  <c r="G414" i="15"/>
  <c r="H414" i="15"/>
  <c r="F414" i="15"/>
  <c r="D414" i="15"/>
  <c r="E414" i="15"/>
  <c r="C414" i="15"/>
  <c r="G413" i="15"/>
  <c r="H413" i="15"/>
  <c r="F413" i="15"/>
  <c r="D413" i="15"/>
  <c r="E413" i="15"/>
  <c r="C413" i="15"/>
  <c r="G412" i="15"/>
  <c r="H412" i="15"/>
  <c r="F412" i="15"/>
  <c r="D412" i="15"/>
  <c r="E412" i="15"/>
  <c r="C412" i="15"/>
  <c r="G411" i="15"/>
  <c r="H411" i="15"/>
  <c r="F411" i="15"/>
  <c r="D411" i="15"/>
  <c r="E411" i="15"/>
  <c r="C411" i="15"/>
  <c r="G410" i="15"/>
  <c r="H410" i="15"/>
  <c r="F410" i="15"/>
  <c r="D410" i="15"/>
  <c r="E410" i="15"/>
  <c r="C410" i="15"/>
  <c r="G409" i="15"/>
  <c r="H409" i="15"/>
  <c r="F409" i="15"/>
  <c r="D409" i="15"/>
  <c r="E409" i="15"/>
  <c r="C409" i="15"/>
  <c r="G408" i="15"/>
  <c r="H408" i="15"/>
  <c r="F408" i="15"/>
  <c r="D408" i="15"/>
  <c r="E408" i="15"/>
  <c r="C408" i="15"/>
  <c r="G407" i="15"/>
  <c r="H407" i="15"/>
  <c r="F407" i="15"/>
  <c r="D407" i="15"/>
  <c r="E407" i="15"/>
  <c r="C407" i="15"/>
  <c r="G406" i="15"/>
  <c r="H406" i="15"/>
  <c r="F406" i="15"/>
  <c r="D406" i="15"/>
  <c r="E406" i="15"/>
  <c r="C406" i="15"/>
  <c r="G405" i="15"/>
  <c r="H405" i="15"/>
  <c r="F405" i="15"/>
  <c r="D405" i="15"/>
  <c r="E405" i="15"/>
  <c r="C405" i="15"/>
  <c r="G404" i="15"/>
  <c r="H404" i="15"/>
  <c r="F404" i="15"/>
  <c r="D404" i="15"/>
  <c r="E404" i="15"/>
  <c r="C404" i="15"/>
  <c r="G403" i="15"/>
  <c r="H403" i="15"/>
  <c r="F403" i="15"/>
  <c r="D403" i="15"/>
  <c r="E403" i="15"/>
  <c r="C403" i="15"/>
  <c r="G402" i="15"/>
  <c r="H402" i="15"/>
  <c r="F402" i="15"/>
  <c r="D402" i="15"/>
  <c r="E402" i="15"/>
  <c r="C402" i="15"/>
  <c r="G401" i="15"/>
  <c r="H401" i="15"/>
  <c r="F401" i="15"/>
  <c r="D401" i="15"/>
  <c r="E401" i="15"/>
  <c r="C401" i="15"/>
  <c r="G400" i="15"/>
  <c r="H400" i="15"/>
  <c r="F400" i="15"/>
  <c r="D400" i="15"/>
  <c r="E400" i="15"/>
  <c r="C400" i="15"/>
  <c r="G399" i="15"/>
  <c r="H399" i="15"/>
  <c r="F399" i="15"/>
  <c r="D399" i="15"/>
  <c r="E399" i="15"/>
  <c r="C399" i="15"/>
  <c r="G398" i="15"/>
  <c r="H398" i="15"/>
  <c r="F398" i="15"/>
  <c r="D398" i="15"/>
  <c r="E398" i="15"/>
  <c r="C398" i="15"/>
  <c r="G397" i="15"/>
  <c r="H397" i="15"/>
  <c r="F397" i="15"/>
  <c r="D397" i="15"/>
  <c r="E397" i="15"/>
  <c r="C397" i="15"/>
  <c r="G396" i="15"/>
  <c r="H396" i="15"/>
  <c r="F396" i="15"/>
  <c r="D396" i="15"/>
  <c r="E396" i="15"/>
  <c r="C396" i="15"/>
  <c r="G395" i="15"/>
  <c r="H395" i="15"/>
  <c r="F395" i="15"/>
  <c r="D395" i="15"/>
  <c r="E395" i="15"/>
  <c r="C395" i="15"/>
  <c r="G394" i="15"/>
  <c r="H394" i="15"/>
  <c r="F394" i="15"/>
  <c r="D394" i="15"/>
  <c r="E394" i="15"/>
  <c r="C394" i="15"/>
  <c r="G393" i="15"/>
  <c r="H393" i="15"/>
  <c r="F393" i="15"/>
  <c r="D393" i="15"/>
  <c r="E393" i="15"/>
  <c r="C393" i="15"/>
  <c r="G392" i="15"/>
  <c r="H392" i="15"/>
  <c r="F392" i="15"/>
  <c r="D392" i="15"/>
  <c r="E392" i="15"/>
  <c r="C392" i="15"/>
  <c r="G391" i="15"/>
  <c r="H391" i="15"/>
  <c r="F391" i="15"/>
  <c r="D391" i="15"/>
  <c r="E391" i="15"/>
  <c r="C391" i="15"/>
  <c r="G390" i="15"/>
  <c r="H390" i="15"/>
  <c r="F390" i="15"/>
  <c r="D390" i="15"/>
  <c r="E390" i="15"/>
  <c r="C390" i="15"/>
  <c r="G389" i="15"/>
  <c r="H389" i="15"/>
  <c r="F389" i="15"/>
  <c r="D389" i="15"/>
  <c r="E389" i="15"/>
  <c r="C389" i="15"/>
  <c r="G388" i="15"/>
  <c r="H388" i="15"/>
  <c r="F388" i="15"/>
  <c r="D388" i="15"/>
  <c r="E388" i="15"/>
  <c r="C388" i="15"/>
  <c r="G387" i="15"/>
  <c r="H387" i="15"/>
  <c r="F387" i="15"/>
  <c r="D387" i="15"/>
  <c r="E387" i="15"/>
  <c r="C387" i="15"/>
  <c r="G386" i="15"/>
  <c r="H386" i="15"/>
  <c r="F386" i="15"/>
  <c r="D386" i="15"/>
  <c r="E386" i="15"/>
  <c r="C386" i="15"/>
  <c r="G385" i="15"/>
  <c r="H385" i="15"/>
  <c r="F385" i="15"/>
  <c r="D385" i="15"/>
  <c r="E385" i="15"/>
  <c r="C385" i="15"/>
  <c r="G384" i="15"/>
  <c r="H384" i="15"/>
  <c r="F384" i="15"/>
  <c r="D384" i="15"/>
  <c r="E384" i="15"/>
  <c r="C384" i="15"/>
  <c r="G383" i="15"/>
  <c r="H383" i="15"/>
  <c r="F383" i="15"/>
  <c r="D383" i="15"/>
  <c r="E383" i="15"/>
  <c r="C383" i="15"/>
  <c r="G382" i="15"/>
  <c r="H382" i="15"/>
  <c r="F382" i="15"/>
  <c r="D382" i="15"/>
  <c r="E382" i="15"/>
  <c r="C382" i="15"/>
  <c r="G381" i="15"/>
  <c r="H381" i="15"/>
  <c r="F381" i="15"/>
  <c r="D381" i="15"/>
  <c r="E381" i="15"/>
  <c r="C381" i="15"/>
  <c r="G380" i="15"/>
  <c r="H380" i="15"/>
  <c r="F380" i="15"/>
  <c r="D380" i="15"/>
  <c r="E380" i="15"/>
  <c r="C380" i="15"/>
  <c r="G379" i="15"/>
  <c r="H379" i="15"/>
  <c r="F379" i="15"/>
  <c r="D379" i="15"/>
  <c r="E379" i="15"/>
  <c r="C379" i="15"/>
  <c r="G378" i="15"/>
  <c r="H378" i="15"/>
  <c r="F378" i="15"/>
  <c r="D378" i="15"/>
  <c r="E378" i="15"/>
  <c r="C378" i="15"/>
  <c r="G377" i="15"/>
  <c r="H377" i="15"/>
  <c r="F377" i="15"/>
  <c r="D377" i="15"/>
  <c r="E377" i="15"/>
  <c r="C377" i="15"/>
  <c r="G376" i="15"/>
  <c r="H376" i="15"/>
  <c r="F376" i="15"/>
  <c r="D376" i="15"/>
  <c r="E376" i="15"/>
  <c r="C376" i="15"/>
  <c r="G375" i="15"/>
  <c r="H375" i="15"/>
  <c r="F375" i="15"/>
  <c r="D375" i="15"/>
  <c r="E375" i="15"/>
  <c r="C375" i="15"/>
  <c r="G374" i="15"/>
  <c r="H374" i="15"/>
  <c r="F374" i="15"/>
  <c r="D374" i="15"/>
  <c r="E374" i="15"/>
  <c r="C374" i="15"/>
  <c r="G373" i="15"/>
  <c r="H373" i="15"/>
  <c r="F373" i="15"/>
  <c r="D373" i="15"/>
  <c r="E373" i="15"/>
  <c r="C373" i="15"/>
  <c r="G372" i="15"/>
  <c r="H372" i="15"/>
  <c r="F372" i="15"/>
  <c r="D372" i="15"/>
  <c r="E372" i="15"/>
  <c r="C372" i="15"/>
  <c r="G371" i="15"/>
  <c r="H371" i="15"/>
  <c r="F371" i="15"/>
  <c r="D371" i="15"/>
  <c r="E371" i="15"/>
  <c r="C371" i="15"/>
  <c r="G370" i="15"/>
  <c r="H370" i="15"/>
  <c r="F370" i="15"/>
  <c r="D370" i="15"/>
  <c r="E370" i="15"/>
  <c r="C370" i="15"/>
  <c r="G369" i="15"/>
  <c r="H369" i="15"/>
  <c r="F369" i="15"/>
  <c r="D369" i="15"/>
  <c r="E369" i="15"/>
  <c r="C369" i="15"/>
  <c r="G368" i="15"/>
  <c r="H368" i="15"/>
  <c r="F368" i="15"/>
  <c r="D368" i="15"/>
  <c r="E368" i="15"/>
  <c r="C368" i="15"/>
  <c r="G367" i="15"/>
  <c r="H367" i="15"/>
  <c r="F367" i="15"/>
  <c r="D367" i="15"/>
  <c r="E367" i="15"/>
  <c r="C367" i="15"/>
  <c r="G366" i="15"/>
  <c r="H366" i="15"/>
  <c r="F366" i="15"/>
  <c r="D366" i="15"/>
  <c r="E366" i="15"/>
  <c r="C366" i="15"/>
  <c r="G365" i="15"/>
  <c r="H365" i="15"/>
  <c r="F365" i="15"/>
  <c r="D365" i="15"/>
  <c r="E365" i="15"/>
  <c r="C365" i="15"/>
  <c r="G364" i="15"/>
  <c r="H364" i="15"/>
  <c r="F364" i="15"/>
  <c r="D364" i="15"/>
  <c r="E364" i="15"/>
  <c r="C364" i="15"/>
  <c r="G363" i="15"/>
  <c r="H363" i="15"/>
  <c r="F363" i="15"/>
  <c r="D363" i="15"/>
  <c r="E363" i="15"/>
  <c r="C363" i="15"/>
  <c r="G362" i="15"/>
  <c r="H362" i="15"/>
  <c r="F362" i="15"/>
  <c r="D362" i="15"/>
  <c r="E362" i="15"/>
  <c r="C362" i="15"/>
  <c r="G361" i="15"/>
  <c r="H361" i="15"/>
  <c r="F361" i="15"/>
  <c r="D361" i="15"/>
  <c r="E361" i="15"/>
  <c r="C361" i="15"/>
  <c r="G360" i="15"/>
  <c r="H360" i="15"/>
  <c r="F360" i="15"/>
  <c r="D360" i="15"/>
  <c r="E360" i="15"/>
  <c r="C360" i="15"/>
  <c r="G359" i="15"/>
  <c r="H359" i="15"/>
  <c r="F359" i="15"/>
  <c r="D359" i="15"/>
  <c r="E359" i="15"/>
  <c r="C359" i="15"/>
  <c r="G358" i="15"/>
  <c r="H358" i="15"/>
  <c r="F358" i="15"/>
  <c r="D358" i="15"/>
  <c r="E358" i="15"/>
  <c r="C358" i="15"/>
  <c r="G357" i="15"/>
  <c r="H357" i="15"/>
  <c r="F357" i="15"/>
  <c r="D357" i="15"/>
  <c r="E357" i="15"/>
  <c r="C357" i="15"/>
  <c r="G356" i="15"/>
  <c r="H356" i="15"/>
  <c r="F356" i="15"/>
  <c r="D356" i="15"/>
  <c r="E356" i="15"/>
  <c r="C356" i="15"/>
  <c r="G355" i="15"/>
  <c r="H355" i="15"/>
  <c r="F355" i="15"/>
  <c r="D355" i="15"/>
  <c r="E355" i="15"/>
  <c r="C355" i="15"/>
  <c r="G354" i="15"/>
  <c r="H354" i="15"/>
  <c r="F354" i="15"/>
  <c r="D354" i="15"/>
  <c r="E354" i="15"/>
  <c r="C354" i="15"/>
  <c r="G353" i="15"/>
  <c r="H353" i="15"/>
  <c r="F353" i="15"/>
  <c r="D353" i="15"/>
  <c r="E353" i="15"/>
  <c r="C353" i="15"/>
  <c r="G352" i="15"/>
  <c r="H352" i="15"/>
  <c r="F352" i="15"/>
  <c r="D352" i="15"/>
  <c r="E352" i="15"/>
  <c r="C352" i="15"/>
  <c r="G351" i="15"/>
  <c r="H351" i="15"/>
  <c r="F351" i="15"/>
  <c r="D351" i="15"/>
  <c r="E351" i="15"/>
  <c r="C351" i="15"/>
  <c r="G350" i="15"/>
  <c r="H350" i="15"/>
  <c r="F350" i="15"/>
  <c r="D350" i="15"/>
  <c r="E350" i="15"/>
  <c r="C350" i="15"/>
  <c r="G349" i="15"/>
  <c r="H349" i="15"/>
  <c r="F349" i="15"/>
  <c r="D349" i="15"/>
  <c r="E349" i="15"/>
  <c r="C349" i="15"/>
  <c r="G348" i="15"/>
  <c r="H348" i="15"/>
  <c r="F348" i="15"/>
  <c r="D348" i="15"/>
  <c r="E348" i="15"/>
  <c r="C348" i="15"/>
  <c r="G347" i="15"/>
  <c r="H347" i="15"/>
  <c r="F347" i="15"/>
  <c r="D347" i="15"/>
  <c r="E347" i="15"/>
  <c r="C347" i="15"/>
  <c r="G346" i="15"/>
  <c r="H346" i="15"/>
  <c r="F346" i="15"/>
  <c r="D346" i="15"/>
  <c r="E346" i="15"/>
  <c r="C346" i="15"/>
  <c r="G345" i="15"/>
  <c r="H345" i="15"/>
  <c r="F345" i="15"/>
  <c r="D345" i="15"/>
  <c r="E345" i="15"/>
  <c r="C345" i="15"/>
  <c r="G344" i="15"/>
  <c r="H344" i="15"/>
  <c r="F344" i="15"/>
  <c r="D344" i="15"/>
  <c r="E344" i="15"/>
  <c r="C344" i="15"/>
  <c r="G343" i="15"/>
  <c r="H343" i="15"/>
  <c r="F343" i="15"/>
  <c r="D343" i="15"/>
  <c r="E343" i="15"/>
  <c r="C343" i="15"/>
  <c r="G342" i="15"/>
  <c r="H342" i="15"/>
  <c r="F342" i="15"/>
  <c r="D342" i="15"/>
  <c r="E342" i="15"/>
  <c r="C342" i="15"/>
  <c r="G341" i="15"/>
  <c r="H341" i="15"/>
  <c r="F341" i="15"/>
  <c r="D341" i="15"/>
  <c r="E341" i="15"/>
  <c r="C341" i="15"/>
  <c r="G340" i="15"/>
  <c r="H340" i="15"/>
  <c r="F340" i="15"/>
  <c r="D340" i="15"/>
  <c r="E340" i="15"/>
  <c r="C340" i="15"/>
  <c r="G339" i="15"/>
  <c r="H339" i="15"/>
  <c r="F339" i="15"/>
  <c r="D339" i="15"/>
  <c r="E339" i="15"/>
  <c r="C339" i="15"/>
  <c r="G338" i="15"/>
  <c r="H338" i="15"/>
  <c r="F338" i="15"/>
  <c r="D338" i="15"/>
  <c r="E338" i="15"/>
  <c r="C338" i="15"/>
  <c r="G337" i="15"/>
  <c r="H337" i="15"/>
  <c r="F337" i="15"/>
  <c r="D337" i="15"/>
  <c r="E337" i="15"/>
  <c r="C337" i="15"/>
  <c r="G336" i="15"/>
  <c r="H336" i="15"/>
  <c r="F336" i="15"/>
  <c r="D336" i="15"/>
  <c r="E336" i="15"/>
  <c r="C336" i="15"/>
  <c r="G335" i="15"/>
  <c r="H335" i="15"/>
  <c r="F335" i="15"/>
  <c r="D335" i="15"/>
  <c r="E335" i="15"/>
  <c r="C335" i="15"/>
  <c r="G334" i="15"/>
  <c r="H334" i="15"/>
  <c r="F334" i="15"/>
  <c r="D334" i="15"/>
  <c r="E334" i="15"/>
  <c r="C334" i="15"/>
  <c r="G333" i="15"/>
  <c r="H333" i="15"/>
  <c r="F333" i="15"/>
  <c r="D333" i="15"/>
  <c r="E333" i="15"/>
  <c r="C333" i="15"/>
  <c r="G332" i="15"/>
  <c r="H332" i="15"/>
  <c r="F332" i="15"/>
  <c r="D332" i="15"/>
  <c r="E332" i="15"/>
  <c r="C332" i="15"/>
  <c r="G331" i="15"/>
  <c r="H331" i="15"/>
  <c r="F331" i="15"/>
  <c r="D331" i="15"/>
  <c r="E331" i="15"/>
  <c r="C331" i="15"/>
  <c r="G330" i="15"/>
  <c r="H330" i="15"/>
  <c r="F330" i="15"/>
  <c r="D330" i="15"/>
  <c r="E330" i="15"/>
  <c r="C330" i="15"/>
  <c r="G329" i="15"/>
  <c r="H329" i="15"/>
  <c r="F329" i="15"/>
  <c r="D329" i="15"/>
  <c r="E329" i="15"/>
  <c r="C329" i="15"/>
  <c r="G328" i="15"/>
  <c r="H328" i="15"/>
  <c r="F328" i="15"/>
  <c r="D328" i="15"/>
  <c r="E328" i="15"/>
  <c r="C328" i="15"/>
  <c r="G327" i="15"/>
  <c r="H327" i="15"/>
  <c r="F327" i="15"/>
  <c r="D327" i="15"/>
  <c r="E327" i="15"/>
  <c r="C327" i="15"/>
  <c r="G326" i="15"/>
  <c r="H326" i="15"/>
  <c r="F326" i="15"/>
  <c r="D326" i="15"/>
  <c r="E326" i="15"/>
  <c r="C326" i="15"/>
  <c r="G325" i="15"/>
  <c r="H325" i="15"/>
  <c r="F325" i="15"/>
  <c r="D325" i="15"/>
  <c r="E325" i="15"/>
  <c r="C325" i="15"/>
  <c r="G324" i="15"/>
  <c r="H324" i="15"/>
  <c r="F324" i="15"/>
  <c r="D324" i="15"/>
  <c r="E324" i="15"/>
  <c r="C324" i="15"/>
  <c r="G323" i="15"/>
  <c r="H323" i="15"/>
  <c r="F323" i="15"/>
  <c r="D323" i="15"/>
  <c r="E323" i="15"/>
  <c r="C323" i="15"/>
  <c r="G322" i="15"/>
  <c r="H322" i="15"/>
  <c r="F322" i="15"/>
  <c r="D322" i="15"/>
  <c r="E322" i="15"/>
  <c r="C322" i="15"/>
  <c r="G321" i="15"/>
  <c r="H321" i="15"/>
  <c r="F321" i="15"/>
  <c r="D321" i="15"/>
  <c r="E321" i="15"/>
  <c r="C321" i="15"/>
  <c r="G320" i="15"/>
  <c r="H320" i="15"/>
  <c r="F320" i="15"/>
  <c r="D320" i="15"/>
  <c r="E320" i="15"/>
  <c r="C320" i="15"/>
  <c r="G319" i="15"/>
  <c r="H319" i="15"/>
  <c r="F319" i="15"/>
  <c r="D319" i="15"/>
  <c r="E319" i="15"/>
  <c r="C319" i="15"/>
  <c r="G318" i="15"/>
  <c r="H318" i="15"/>
  <c r="F318" i="15"/>
  <c r="D318" i="15"/>
  <c r="E318" i="15"/>
  <c r="C318" i="15"/>
  <c r="G317" i="15"/>
  <c r="H317" i="15"/>
  <c r="F317" i="15"/>
  <c r="D317" i="15"/>
  <c r="E317" i="15"/>
  <c r="C317" i="15"/>
  <c r="G316" i="15"/>
  <c r="H316" i="15"/>
  <c r="F316" i="15"/>
  <c r="D316" i="15"/>
  <c r="E316" i="15"/>
  <c r="C316" i="15"/>
  <c r="G315" i="15"/>
  <c r="H315" i="15"/>
  <c r="F315" i="15"/>
  <c r="D315" i="15"/>
  <c r="E315" i="15"/>
  <c r="C315" i="15"/>
  <c r="G314" i="15"/>
  <c r="H314" i="15"/>
  <c r="F314" i="15"/>
  <c r="D314" i="15"/>
  <c r="E314" i="15"/>
  <c r="C314" i="15"/>
  <c r="G313" i="15"/>
  <c r="H313" i="15"/>
  <c r="F313" i="15"/>
  <c r="D313" i="15"/>
  <c r="E313" i="15"/>
  <c r="C313" i="15"/>
  <c r="G312" i="15"/>
  <c r="H312" i="15"/>
  <c r="F312" i="15"/>
  <c r="D312" i="15"/>
  <c r="E312" i="15"/>
  <c r="C312" i="15"/>
  <c r="G311" i="15"/>
  <c r="H311" i="15"/>
  <c r="F311" i="15"/>
  <c r="D311" i="15"/>
  <c r="E311" i="15"/>
  <c r="C311" i="15"/>
  <c r="G310" i="15"/>
  <c r="H310" i="15"/>
  <c r="F310" i="15"/>
  <c r="D310" i="15"/>
  <c r="E310" i="15"/>
  <c r="C310" i="15"/>
  <c r="G309" i="15"/>
  <c r="H309" i="15"/>
  <c r="F309" i="15"/>
  <c r="D309" i="15"/>
  <c r="E309" i="15"/>
  <c r="C309" i="15"/>
  <c r="G308" i="15"/>
  <c r="H308" i="15"/>
  <c r="F308" i="15"/>
  <c r="D308" i="15"/>
  <c r="E308" i="15"/>
  <c r="C308" i="15"/>
  <c r="G307" i="15"/>
  <c r="H307" i="15"/>
  <c r="F307" i="15"/>
  <c r="D307" i="15"/>
  <c r="E307" i="15"/>
  <c r="C307" i="15"/>
  <c r="G306" i="15"/>
  <c r="H306" i="15"/>
  <c r="F306" i="15"/>
  <c r="D306" i="15"/>
  <c r="E306" i="15"/>
  <c r="C306" i="15"/>
  <c r="G305" i="15"/>
  <c r="H305" i="15"/>
  <c r="F305" i="15"/>
  <c r="D305" i="15"/>
  <c r="E305" i="15"/>
  <c r="C305" i="15"/>
  <c r="G304" i="15"/>
  <c r="H304" i="15"/>
  <c r="F304" i="15"/>
  <c r="D304" i="15"/>
  <c r="E304" i="15"/>
  <c r="C304" i="15"/>
  <c r="G303" i="15"/>
  <c r="H303" i="15"/>
  <c r="F303" i="15"/>
  <c r="D303" i="15"/>
  <c r="E303" i="15"/>
  <c r="C303" i="15"/>
  <c r="G302" i="15"/>
  <c r="H302" i="15"/>
  <c r="F302" i="15"/>
  <c r="D302" i="15"/>
  <c r="E302" i="15"/>
  <c r="C302" i="15"/>
  <c r="G301" i="15"/>
  <c r="H301" i="15"/>
  <c r="F301" i="15"/>
  <c r="D301" i="15"/>
  <c r="E301" i="15"/>
  <c r="C301" i="15"/>
  <c r="G300" i="15"/>
  <c r="H300" i="15"/>
  <c r="F300" i="15"/>
  <c r="D300" i="15"/>
  <c r="E300" i="15"/>
  <c r="C300" i="15"/>
  <c r="G299" i="15"/>
  <c r="H299" i="15"/>
  <c r="F299" i="15"/>
  <c r="D299" i="15"/>
  <c r="E299" i="15"/>
  <c r="C299" i="15"/>
  <c r="G298" i="15"/>
  <c r="H298" i="15"/>
  <c r="F298" i="15"/>
  <c r="D298" i="15"/>
  <c r="E298" i="15"/>
  <c r="C298" i="15"/>
  <c r="G297" i="15"/>
  <c r="H297" i="15"/>
  <c r="F297" i="15"/>
  <c r="D297" i="15"/>
  <c r="E297" i="15"/>
  <c r="C297" i="15"/>
  <c r="G296" i="15"/>
  <c r="H296" i="15"/>
  <c r="F296" i="15"/>
  <c r="D296" i="15"/>
  <c r="E296" i="15"/>
  <c r="C296" i="15"/>
  <c r="G295" i="15"/>
  <c r="H295" i="15"/>
  <c r="F295" i="15"/>
  <c r="D295" i="15"/>
  <c r="E295" i="15"/>
  <c r="C295" i="15"/>
  <c r="G294" i="15"/>
  <c r="H294" i="15"/>
  <c r="F294" i="15"/>
  <c r="D294" i="15"/>
  <c r="E294" i="15"/>
  <c r="C294" i="15"/>
  <c r="G293" i="15"/>
  <c r="H293" i="15"/>
  <c r="F293" i="15"/>
  <c r="D293" i="15"/>
  <c r="E293" i="15"/>
  <c r="C293" i="15"/>
  <c r="G292" i="15"/>
  <c r="H292" i="15"/>
  <c r="F292" i="15"/>
  <c r="D292" i="15"/>
  <c r="E292" i="15"/>
  <c r="C292" i="15"/>
  <c r="G291" i="15"/>
  <c r="H291" i="15"/>
  <c r="F291" i="15"/>
  <c r="D291" i="15"/>
  <c r="E291" i="15"/>
  <c r="C291" i="15"/>
  <c r="G290" i="15"/>
  <c r="H290" i="15"/>
  <c r="F290" i="15"/>
  <c r="D290" i="15"/>
  <c r="E290" i="15"/>
  <c r="C290" i="15"/>
  <c r="G289" i="15"/>
  <c r="H289" i="15"/>
  <c r="F289" i="15"/>
  <c r="D289" i="15"/>
  <c r="E289" i="15"/>
  <c r="C289" i="15"/>
  <c r="G288" i="15"/>
  <c r="H288" i="15"/>
  <c r="F288" i="15"/>
  <c r="D288" i="15"/>
  <c r="E288" i="15"/>
  <c r="C288" i="15"/>
  <c r="G287" i="15"/>
  <c r="H287" i="15"/>
  <c r="F287" i="15"/>
  <c r="D287" i="15"/>
  <c r="E287" i="15"/>
  <c r="C287" i="15"/>
  <c r="G286" i="15"/>
  <c r="H286" i="15"/>
  <c r="F286" i="15"/>
  <c r="D286" i="15"/>
  <c r="E286" i="15"/>
  <c r="C286" i="15"/>
  <c r="G285" i="15"/>
  <c r="H285" i="15"/>
  <c r="F285" i="15"/>
  <c r="D285" i="15"/>
  <c r="E285" i="15"/>
  <c r="C285" i="15"/>
  <c r="G284" i="15"/>
  <c r="H284" i="15"/>
  <c r="F284" i="15"/>
  <c r="D284" i="15"/>
  <c r="E284" i="15"/>
  <c r="C284" i="15"/>
  <c r="G283" i="15"/>
  <c r="H283" i="15"/>
  <c r="F283" i="15"/>
  <c r="D283" i="15"/>
  <c r="E283" i="15"/>
  <c r="C283" i="15"/>
  <c r="G282" i="15"/>
  <c r="H282" i="15"/>
  <c r="F282" i="15"/>
  <c r="D282" i="15"/>
  <c r="E282" i="15"/>
  <c r="C282" i="15"/>
  <c r="G281" i="15"/>
  <c r="H281" i="15"/>
  <c r="F281" i="15"/>
  <c r="D281" i="15"/>
  <c r="E281" i="15"/>
  <c r="C281" i="15"/>
  <c r="G280" i="15"/>
  <c r="H280" i="15"/>
  <c r="F280" i="15"/>
  <c r="D280" i="15"/>
  <c r="E280" i="15"/>
  <c r="C280" i="15"/>
  <c r="G279" i="15"/>
  <c r="H279" i="15"/>
  <c r="F279" i="15"/>
  <c r="D279" i="15"/>
  <c r="E279" i="15"/>
  <c r="C279" i="15"/>
  <c r="G278" i="15"/>
  <c r="H278" i="15"/>
  <c r="F278" i="15"/>
  <c r="D278" i="15"/>
  <c r="E278" i="15"/>
  <c r="C278" i="15"/>
  <c r="G277" i="15"/>
  <c r="H277" i="15"/>
  <c r="F277" i="15"/>
  <c r="D277" i="15"/>
  <c r="E277" i="15"/>
  <c r="C277" i="15"/>
  <c r="G276" i="15"/>
  <c r="H276" i="15"/>
  <c r="F276" i="15"/>
  <c r="D276" i="15"/>
  <c r="E276" i="15"/>
  <c r="C276" i="15"/>
  <c r="G275" i="15"/>
  <c r="H275" i="15"/>
  <c r="F275" i="15"/>
  <c r="D275" i="15"/>
  <c r="E275" i="15"/>
  <c r="C275" i="15"/>
  <c r="G274" i="15"/>
  <c r="H274" i="15"/>
  <c r="F274" i="15"/>
  <c r="D274" i="15"/>
  <c r="E274" i="15"/>
  <c r="C274" i="15"/>
  <c r="G273" i="15"/>
  <c r="H273" i="15"/>
  <c r="F273" i="15"/>
  <c r="D273" i="15"/>
  <c r="E273" i="15"/>
  <c r="C273" i="15"/>
  <c r="G272" i="15"/>
  <c r="H272" i="15"/>
  <c r="F272" i="15"/>
  <c r="D272" i="15"/>
  <c r="E272" i="15"/>
  <c r="C272" i="15"/>
  <c r="G271" i="15"/>
  <c r="H271" i="15"/>
  <c r="F271" i="15"/>
  <c r="D271" i="15"/>
  <c r="E271" i="15"/>
  <c r="C271" i="15"/>
  <c r="G270" i="15"/>
  <c r="H270" i="15"/>
  <c r="F270" i="15"/>
  <c r="D270" i="15"/>
  <c r="E270" i="15"/>
  <c r="C270" i="15"/>
  <c r="G269" i="15"/>
  <c r="H269" i="15"/>
  <c r="F269" i="15"/>
  <c r="D269" i="15"/>
  <c r="E269" i="15"/>
  <c r="C269" i="15"/>
  <c r="G268" i="15"/>
  <c r="H268" i="15"/>
  <c r="F268" i="15"/>
  <c r="D268" i="15"/>
  <c r="E268" i="15"/>
  <c r="C268" i="15"/>
  <c r="G267" i="15"/>
  <c r="H267" i="15"/>
  <c r="F267" i="15"/>
  <c r="D267" i="15"/>
  <c r="E267" i="15"/>
  <c r="C267" i="15"/>
  <c r="G266" i="15"/>
  <c r="H266" i="15"/>
  <c r="F266" i="15"/>
  <c r="D266" i="15"/>
  <c r="E266" i="15"/>
  <c r="C266" i="15"/>
  <c r="G265" i="15"/>
  <c r="H265" i="15"/>
  <c r="F265" i="15"/>
  <c r="D265" i="15"/>
  <c r="E265" i="15"/>
  <c r="C265" i="15"/>
  <c r="G264" i="15"/>
  <c r="H264" i="15"/>
  <c r="F264" i="15"/>
  <c r="D264" i="15"/>
  <c r="E264" i="15"/>
  <c r="C264" i="15"/>
  <c r="G263" i="15"/>
  <c r="H263" i="15"/>
  <c r="F263" i="15"/>
  <c r="D263" i="15"/>
  <c r="E263" i="15"/>
  <c r="C263" i="15"/>
  <c r="G262" i="15"/>
  <c r="H262" i="15"/>
  <c r="F262" i="15"/>
  <c r="D262" i="15"/>
  <c r="E262" i="15"/>
  <c r="C262" i="15"/>
  <c r="G261" i="15"/>
  <c r="H261" i="15"/>
  <c r="F261" i="15"/>
  <c r="D261" i="15"/>
  <c r="E261" i="15"/>
  <c r="C261" i="15"/>
  <c r="G260" i="15"/>
  <c r="H260" i="15"/>
  <c r="F260" i="15"/>
  <c r="D260" i="15"/>
  <c r="E260" i="15"/>
  <c r="C260" i="15"/>
  <c r="G259" i="15"/>
  <c r="H259" i="15"/>
  <c r="F259" i="15"/>
  <c r="D259" i="15"/>
  <c r="E259" i="15"/>
  <c r="C259" i="15"/>
  <c r="G258" i="15"/>
  <c r="H258" i="15"/>
  <c r="F258" i="15"/>
  <c r="D258" i="15"/>
  <c r="E258" i="15"/>
  <c r="C258" i="15"/>
  <c r="G257" i="15"/>
  <c r="H257" i="15"/>
  <c r="F257" i="15"/>
  <c r="D257" i="15"/>
  <c r="E257" i="15"/>
  <c r="C257" i="15"/>
  <c r="G256" i="15"/>
  <c r="H256" i="15"/>
  <c r="F256" i="15"/>
  <c r="D256" i="15"/>
  <c r="E256" i="15"/>
  <c r="C256" i="15"/>
  <c r="G255" i="15"/>
  <c r="H255" i="15"/>
  <c r="F255" i="15"/>
  <c r="D255" i="15"/>
  <c r="E255" i="15"/>
  <c r="C255" i="15"/>
  <c r="G254" i="15"/>
  <c r="H254" i="15"/>
  <c r="F254" i="15"/>
  <c r="D254" i="15"/>
  <c r="E254" i="15"/>
  <c r="C254" i="15"/>
  <c r="G253" i="15"/>
  <c r="H253" i="15"/>
  <c r="F253" i="15"/>
  <c r="D253" i="15"/>
  <c r="E253" i="15"/>
  <c r="C253" i="15"/>
  <c r="G252" i="15"/>
  <c r="H252" i="15"/>
  <c r="F252" i="15"/>
  <c r="D252" i="15"/>
  <c r="E252" i="15"/>
  <c r="C252" i="15"/>
  <c r="G251" i="15"/>
  <c r="H251" i="15"/>
  <c r="F251" i="15"/>
  <c r="D251" i="15"/>
  <c r="E251" i="15"/>
  <c r="C251" i="15"/>
  <c r="G250" i="15"/>
  <c r="H250" i="15"/>
  <c r="F250" i="15"/>
  <c r="D250" i="15"/>
  <c r="E250" i="15"/>
  <c r="C250" i="15"/>
  <c r="G249" i="15"/>
  <c r="H249" i="15"/>
  <c r="F249" i="15"/>
  <c r="D249" i="15"/>
  <c r="E249" i="15"/>
  <c r="C249" i="15"/>
  <c r="G248" i="15"/>
  <c r="H248" i="15"/>
  <c r="F248" i="15"/>
  <c r="D248" i="15"/>
  <c r="E248" i="15"/>
  <c r="C248" i="15"/>
  <c r="G247" i="15"/>
  <c r="H247" i="15"/>
  <c r="F247" i="15"/>
  <c r="D247" i="15"/>
  <c r="E247" i="15"/>
  <c r="C247" i="15"/>
  <c r="G246" i="15"/>
  <c r="H246" i="15"/>
  <c r="F246" i="15"/>
  <c r="D246" i="15"/>
  <c r="E246" i="15"/>
  <c r="C246" i="15"/>
  <c r="G245" i="15"/>
  <c r="H245" i="15"/>
  <c r="F245" i="15"/>
  <c r="D245" i="15"/>
  <c r="E245" i="15"/>
  <c r="C245" i="15"/>
  <c r="G244" i="15"/>
  <c r="H244" i="15"/>
  <c r="F244" i="15"/>
  <c r="D244" i="15"/>
  <c r="E244" i="15"/>
  <c r="C244" i="15"/>
  <c r="G243" i="15"/>
  <c r="H243" i="15"/>
  <c r="F243" i="15"/>
  <c r="D243" i="15"/>
  <c r="E243" i="15"/>
  <c r="C243" i="15"/>
  <c r="G242" i="15"/>
  <c r="H242" i="15"/>
  <c r="F242" i="15"/>
  <c r="D242" i="15"/>
  <c r="E242" i="15"/>
  <c r="C242" i="15"/>
  <c r="G241" i="15"/>
  <c r="H241" i="15"/>
  <c r="F241" i="15"/>
  <c r="D241" i="15"/>
  <c r="E241" i="15"/>
  <c r="C241" i="15"/>
  <c r="G240" i="15"/>
  <c r="H240" i="15"/>
  <c r="F240" i="15"/>
  <c r="D240" i="15"/>
  <c r="E240" i="15"/>
  <c r="C240" i="15"/>
  <c r="G239" i="15"/>
  <c r="H239" i="15"/>
  <c r="F239" i="15"/>
  <c r="D239" i="15"/>
  <c r="E239" i="15"/>
  <c r="C239" i="15"/>
  <c r="G238" i="15"/>
  <c r="H238" i="15"/>
  <c r="F238" i="15"/>
  <c r="D238" i="15"/>
  <c r="E238" i="15"/>
  <c r="C238" i="15"/>
  <c r="G237" i="15"/>
  <c r="H237" i="15"/>
  <c r="F237" i="15"/>
  <c r="D237" i="15"/>
  <c r="E237" i="15"/>
  <c r="C237" i="15"/>
  <c r="G236" i="15"/>
  <c r="H236" i="15"/>
  <c r="F236" i="15"/>
  <c r="D236" i="15"/>
  <c r="E236" i="15"/>
  <c r="C236" i="15"/>
  <c r="G235" i="15"/>
  <c r="H235" i="15"/>
  <c r="F235" i="15"/>
  <c r="D235" i="15"/>
  <c r="E235" i="15"/>
  <c r="C235" i="15"/>
  <c r="G234" i="15"/>
  <c r="H234" i="15"/>
  <c r="F234" i="15"/>
  <c r="D234" i="15"/>
  <c r="E234" i="15"/>
  <c r="C234" i="15"/>
  <c r="G233" i="15"/>
  <c r="H233" i="15"/>
  <c r="F233" i="15"/>
  <c r="D233" i="15"/>
  <c r="E233" i="15"/>
  <c r="C233" i="15"/>
  <c r="G232" i="15"/>
  <c r="H232" i="15"/>
  <c r="F232" i="15"/>
  <c r="D232" i="15"/>
  <c r="E232" i="15"/>
  <c r="C232" i="15"/>
  <c r="G231" i="15"/>
  <c r="H231" i="15"/>
  <c r="F231" i="15"/>
  <c r="D231" i="15"/>
  <c r="E231" i="15"/>
  <c r="C231" i="15"/>
  <c r="G230" i="15"/>
  <c r="H230" i="15"/>
  <c r="F230" i="15"/>
  <c r="D230" i="15"/>
  <c r="E230" i="15"/>
  <c r="C230" i="15"/>
  <c r="G229" i="15"/>
  <c r="H229" i="15"/>
  <c r="F229" i="15"/>
  <c r="D229" i="15"/>
  <c r="E229" i="15"/>
  <c r="C229" i="15"/>
  <c r="G228" i="15"/>
  <c r="H228" i="15"/>
  <c r="F228" i="15"/>
  <c r="D228" i="15"/>
  <c r="E228" i="15"/>
  <c r="C228" i="15"/>
  <c r="G227" i="15"/>
  <c r="H227" i="15"/>
  <c r="F227" i="15"/>
  <c r="D227" i="15"/>
  <c r="E227" i="15"/>
  <c r="C227" i="15"/>
  <c r="G226" i="15"/>
  <c r="H226" i="15"/>
  <c r="F226" i="15"/>
  <c r="D226" i="15"/>
  <c r="E226" i="15"/>
  <c r="C226" i="15"/>
  <c r="G225" i="15"/>
  <c r="H225" i="15"/>
  <c r="F225" i="15"/>
  <c r="D225" i="15"/>
  <c r="E225" i="15"/>
  <c r="C225" i="15"/>
  <c r="G224" i="15"/>
  <c r="H224" i="15"/>
  <c r="F224" i="15"/>
  <c r="D224" i="15"/>
  <c r="E224" i="15"/>
  <c r="C224" i="15"/>
  <c r="G223" i="15"/>
  <c r="H223" i="15"/>
  <c r="F223" i="15"/>
  <c r="D223" i="15"/>
  <c r="E223" i="15"/>
  <c r="C223" i="15"/>
  <c r="G222" i="15"/>
  <c r="H222" i="15"/>
  <c r="F222" i="15"/>
  <c r="D222" i="15"/>
  <c r="E222" i="15"/>
  <c r="C222" i="15"/>
  <c r="G221" i="15"/>
  <c r="H221" i="15"/>
  <c r="F221" i="15"/>
  <c r="D221" i="15"/>
  <c r="E221" i="15"/>
  <c r="C221" i="15"/>
  <c r="G220" i="15"/>
  <c r="H220" i="15"/>
  <c r="F220" i="15"/>
  <c r="D220" i="15"/>
  <c r="E220" i="15"/>
  <c r="C220" i="15"/>
  <c r="G219" i="15"/>
  <c r="H219" i="15"/>
  <c r="F219" i="15"/>
  <c r="D219" i="15"/>
  <c r="E219" i="15"/>
  <c r="C219" i="15"/>
  <c r="G218" i="15"/>
  <c r="H218" i="15"/>
  <c r="F218" i="15"/>
  <c r="D218" i="15"/>
  <c r="E218" i="15"/>
  <c r="C218" i="15"/>
  <c r="G217" i="15"/>
  <c r="H217" i="15"/>
  <c r="F217" i="15"/>
  <c r="D217" i="15"/>
  <c r="E217" i="15"/>
  <c r="C217" i="15"/>
  <c r="G216" i="15"/>
  <c r="H216" i="15"/>
  <c r="F216" i="15"/>
  <c r="D216" i="15"/>
  <c r="E216" i="15"/>
  <c r="C216" i="15"/>
  <c r="G215" i="15"/>
  <c r="H215" i="15"/>
  <c r="F215" i="15"/>
  <c r="D215" i="15"/>
  <c r="E215" i="15"/>
  <c r="C215" i="15"/>
  <c r="G214" i="15"/>
  <c r="H214" i="15"/>
  <c r="F214" i="15"/>
  <c r="D214" i="15"/>
  <c r="E214" i="15"/>
  <c r="C214" i="15"/>
  <c r="G213" i="15"/>
  <c r="H213" i="15"/>
  <c r="F213" i="15"/>
  <c r="D213" i="15"/>
  <c r="E213" i="15"/>
  <c r="C213" i="15"/>
  <c r="G212" i="15"/>
  <c r="H212" i="15"/>
  <c r="F212" i="15"/>
  <c r="D212" i="15"/>
  <c r="E212" i="15"/>
  <c r="C212" i="15"/>
  <c r="G211" i="15"/>
  <c r="H211" i="15"/>
  <c r="F211" i="15"/>
  <c r="D211" i="15"/>
  <c r="E211" i="15"/>
  <c r="C211" i="15"/>
  <c r="G210" i="15"/>
  <c r="H210" i="15"/>
  <c r="F210" i="15"/>
  <c r="D210" i="15"/>
  <c r="E210" i="15"/>
  <c r="C210" i="15"/>
  <c r="G209" i="15"/>
  <c r="H209" i="15"/>
  <c r="F209" i="15"/>
  <c r="D209" i="15"/>
  <c r="E209" i="15"/>
  <c r="C209" i="15"/>
  <c r="G208" i="15"/>
  <c r="H208" i="15"/>
  <c r="F208" i="15"/>
  <c r="D208" i="15"/>
  <c r="E208" i="15"/>
  <c r="C208" i="15"/>
  <c r="G207" i="15"/>
  <c r="H207" i="15"/>
  <c r="F207" i="15"/>
  <c r="D207" i="15"/>
  <c r="E207" i="15"/>
  <c r="C207" i="15"/>
  <c r="G206" i="15"/>
  <c r="H206" i="15"/>
  <c r="F206" i="15"/>
  <c r="D206" i="15"/>
  <c r="E206" i="15"/>
  <c r="C206" i="15"/>
  <c r="G205" i="15"/>
  <c r="H205" i="15"/>
  <c r="F205" i="15"/>
  <c r="D205" i="15"/>
  <c r="E205" i="15"/>
  <c r="C205" i="15"/>
  <c r="G204" i="15"/>
  <c r="H204" i="15"/>
  <c r="F204" i="15"/>
  <c r="D204" i="15"/>
  <c r="E204" i="15"/>
  <c r="C204" i="15"/>
  <c r="G203" i="15"/>
  <c r="H203" i="15"/>
  <c r="F203" i="15"/>
  <c r="D203" i="15"/>
  <c r="E203" i="15"/>
  <c r="C203" i="15"/>
  <c r="G202" i="15"/>
  <c r="H202" i="15"/>
  <c r="F202" i="15"/>
  <c r="D202" i="15"/>
  <c r="E202" i="15"/>
  <c r="C202" i="15"/>
  <c r="G201" i="15"/>
  <c r="H201" i="15"/>
  <c r="F201" i="15"/>
  <c r="D201" i="15"/>
  <c r="E201" i="15"/>
  <c r="C201" i="15"/>
  <c r="G200" i="15"/>
  <c r="H200" i="15"/>
  <c r="F200" i="15"/>
  <c r="D200" i="15"/>
  <c r="E200" i="15"/>
  <c r="C200" i="15"/>
  <c r="G199" i="15"/>
  <c r="H199" i="15"/>
  <c r="F199" i="15"/>
  <c r="D199" i="15"/>
  <c r="E199" i="15"/>
  <c r="C199" i="15"/>
  <c r="G198" i="15"/>
  <c r="H198" i="15"/>
  <c r="F198" i="15"/>
  <c r="D198" i="15"/>
  <c r="E198" i="15"/>
  <c r="C198" i="15"/>
  <c r="G197" i="15"/>
  <c r="H197" i="15"/>
  <c r="F197" i="15"/>
  <c r="D197" i="15"/>
  <c r="E197" i="15"/>
  <c r="C197" i="15"/>
  <c r="G196" i="15"/>
  <c r="H196" i="15"/>
  <c r="F196" i="15"/>
  <c r="D196" i="15"/>
  <c r="E196" i="15"/>
  <c r="C196" i="15"/>
  <c r="G195" i="15"/>
  <c r="H195" i="15"/>
  <c r="F195" i="15"/>
  <c r="D195" i="15"/>
  <c r="E195" i="15"/>
  <c r="C195" i="15"/>
  <c r="G194" i="15"/>
  <c r="H194" i="15"/>
  <c r="F194" i="15"/>
  <c r="D194" i="15"/>
  <c r="E194" i="15"/>
  <c r="C194" i="15"/>
  <c r="G193" i="15"/>
  <c r="H193" i="15"/>
  <c r="F193" i="15"/>
  <c r="D193" i="15"/>
  <c r="E193" i="15"/>
  <c r="C193" i="15"/>
  <c r="G192" i="15"/>
  <c r="H192" i="15"/>
  <c r="F192" i="15"/>
  <c r="D192" i="15"/>
  <c r="E192" i="15"/>
  <c r="C192" i="15"/>
  <c r="G191" i="15"/>
  <c r="H191" i="15"/>
  <c r="F191" i="15"/>
  <c r="D191" i="15"/>
  <c r="E191" i="15"/>
  <c r="C191" i="15"/>
  <c r="G190" i="15"/>
  <c r="H190" i="15"/>
  <c r="F190" i="15"/>
  <c r="D190" i="15"/>
  <c r="E190" i="15"/>
  <c r="C190" i="15"/>
  <c r="G189" i="15"/>
  <c r="H189" i="15"/>
  <c r="F189" i="15"/>
  <c r="D189" i="15"/>
  <c r="E189" i="15"/>
  <c r="C189" i="15"/>
  <c r="G188" i="15"/>
  <c r="H188" i="15"/>
  <c r="F188" i="15"/>
  <c r="D188" i="15"/>
  <c r="E188" i="15"/>
  <c r="C188" i="15"/>
  <c r="G187" i="15"/>
  <c r="H187" i="15"/>
  <c r="F187" i="15"/>
  <c r="D187" i="15"/>
  <c r="E187" i="15"/>
  <c r="C187" i="15"/>
  <c r="G186" i="15"/>
  <c r="H186" i="15"/>
  <c r="F186" i="15"/>
  <c r="D186" i="15"/>
  <c r="E186" i="15"/>
  <c r="C186" i="15"/>
  <c r="G185" i="15"/>
  <c r="H185" i="15"/>
  <c r="F185" i="15"/>
  <c r="D185" i="15"/>
  <c r="E185" i="15"/>
  <c r="C185" i="15"/>
  <c r="G184" i="15"/>
  <c r="H184" i="15"/>
  <c r="F184" i="15"/>
  <c r="D184" i="15"/>
  <c r="E184" i="15"/>
  <c r="C184" i="15"/>
  <c r="G183" i="15"/>
  <c r="H183" i="15"/>
  <c r="F183" i="15"/>
  <c r="D183" i="15"/>
  <c r="E183" i="15"/>
  <c r="C183" i="15"/>
  <c r="G182" i="15"/>
  <c r="H182" i="15"/>
  <c r="F182" i="15"/>
  <c r="D182" i="15"/>
  <c r="E182" i="15"/>
  <c r="C182" i="15"/>
  <c r="G181" i="15"/>
  <c r="H181" i="15"/>
  <c r="F181" i="15"/>
  <c r="D181" i="15"/>
  <c r="E181" i="15"/>
  <c r="C181" i="15"/>
  <c r="G180" i="15"/>
  <c r="H180" i="15"/>
  <c r="F180" i="15"/>
  <c r="D180" i="15"/>
  <c r="E180" i="15"/>
  <c r="C180" i="15"/>
  <c r="G179" i="15"/>
  <c r="H179" i="15"/>
  <c r="F179" i="15"/>
  <c r="D179" i="15"/>
  <c r="E179" i="15"/>
  <c r="C179" i="15"/>
  <c r="G178" i="15"/>
  <c r="H178" i="15"/>
  <c r="F178" i="15"/>
  <c r="D178" i="15"/>
  <c r="E178" i="15"/>
  <c r="C178" i="15"/>
  <c r="G177" i="15"/>
  <c r="H177" i="15"/>
  <c r="F177" i="15"/>
  <c r="D177" i="15"/>
  <c r="E177" i="15"/>
  <c r="C177" i="15"/>
  <c r="G176" i="15"/>
  <c r="H176" i="15"/>
  <c r="F176" i="15"/>
  <c r="D176" i="15"/>
  <c r="E176" i="15"/>
  <c r="C176" i="15"/>
  <c r="G175" i="15"/>
  <c r="H175" i="15"/>
  <c r="F175" i="15"/>
  <c r="D175" i="15"/>
  <c r="E175" i="15"/>
  <c r="C175" i="15"/>
  <c r="G174" i="15"/>
  <c r="H174" i="15"/>
  <c r="F174" i="15"/>
  <c r="D174" i="15"/>
  <c r="E174" i="15"/>
  <c r="C174" i="15"/>
  <c r="G173" i="15"/>
  <c r="H173" i="15"/>
  <c r="F173" i="15"/>
  <c r="D173" i="15"/>
  <c r="E173" i="15"/>
  <c r="C173" i="15"/>
  <c r="G172" i="15"/>
  <c r="H172" i="15"/>
  <c r="F172" i="15"/>
  <c r="D172" i="15"/>
  <c r="E172" i="15"/>
  <c r="C172" i="15"/>
  <c r="G171" i="15"/>
  <c r="H171" i="15"/>
  <c r="F171" i="15"/>
  <c r="D171" i="15"/>
  <c r="E171" i="15"/>
  <c r="C171" i="15"/>
  <c r="G170" i="15"/>
  <c r="H170" i="15"/>
  <c r="F170" i="15"/>
  <c r="D170" i="15"/>
  <c r="E170" i="15"/>
  <c r="C170" i="15"/>
  <c r="G169" i="15"/>
  <c r="H169" i="15"/>
  <c r="F169" i="15"/>
  <c r="D169" i="15"/>
  <c r="E169" i="15"/>
  <c r="C169" i="15"/>
  <c r="G168" i="15"/>
  <c r="H168" i="15"/>
  <c r="F168" i="15"/>
  <c r="D168" i="15"/>
  <c r="E168" i="15"/>
  <c r="C168" i="15"/>
  <c r="G167" i="15"/>
  <c r="H167" i="15"/>
  <c r="F167" i="15"/>
  <c r="D167" i="15"/>
  <c r="E167" i="15"/>
  <c r="C167" i="15"/>
  <c r="G166" i="15"/>
  <c r="H166" i="15"/>
  <c r="F166" i="15"/>
  <c r="D166" i="15"/>
  <c r="E166" i="15"/>
  <c r="C166" i="15"/>
  <c r="G165" i="15"/>
  <c r="H165" i="15"/>
  <c r="F165" i="15"/>
  <c r="D165" i="15"/>
  <c r="E165" i="15"/>
  <c r="C165" i="15"/>
  <c r="G164" i="15"/>
  <c r="H164" i="15"/>
  <c r="F164" i="15"/>
  <c r="D164" i="15"/>
  <c r="E164" i="15"/>
  <c r="C164" i="15"/>
  <c r="G163" i="15"/>
  <c r="H163" i="15"/>
  <c r="F163" i="15"/>
  <c r="D163" i="15"/>
  <c r="E163" i="15"/>
  <c r="C163" i="15"/>
  <c r="G162" i="15"/>
  <c r="H162" i="15"/>
  <c r="F162" i="15"/>
  <c r="D162" i="15"/>
  <c r="E162" i="15"/>
  <c r="C162" i="15"/>
  <c r="G161" i="15"/>
  <c r="H161" i="15"/>
  <c r="F161" i="15"/>
  <c r="D161" i="15"/>
  <c r="E161" i="15"/>
  <c r="C161" i="15"/>
  <c r="G160" i="15"/>
  <c r="H160" i="15"/>
  <c r="F160" i="15"/>
  <c r="D160" i="15"/>
  <c r="E160" i="15"/>
  <c r="C160" i="15"/>
  <c r="G159" i="15"/>
  <c r="H159" i="15"/>
  <c r="F159" i="15"/>
  <c r="D159" i="15"/>
  <c r="E159" i="15"/>
  <c r="C159" i="15"/>
  <c r="G158" i="15"/>
  <c r="H158" i="15"/>
  <c r="F158" i="15"/>
  <c r="D158" i="15"/>
  <c r="E158" i="15"/>
  <c r="C158" i="15"/>
  <c r="G157" i="15"/>
  <c r="H157" i="15"/>
  <c r="F157" i="15"/>
  <c r="D157" i="15"/>
  <c r="E157" i="15"/>
  <c r="C157" i="15"/>
  <c r="G156" i="15"/>
  <c r="H156" i="15"/>
  <c r="F156" i="15"/>
  <c r="D156" i="15"/>
  <c r="E156" i="15"/>
  <c r="C156" i="15"/>
  <c r="G155" i="15"/>
  <c r="H155" i="15"/>
  <c r="F155" i="15"/>
  <c r="D155" i="15"/>
  <c r="E155" i="15"/>
  <c r="C155" i="15"/>
  <c r="G154" i="15"/>
  <c r="H154" i="15"/>
  <c r="F154" i="15"/>
  <c r="D154" i="15"/>
  <c r="E154" i="15"/>
  <c r="C154" i="15"/>
  <c r="G153" i="15"/>
  <c r="H153" i="15"/>
  <c r="F153" i="15"/>
  <c r="D153" i="15"/>
  <c r="E153" i="15"/>
  <c r="C153" i="15"/>
  <c r="G152" i="15"/>
  <c r="H152" i="15"/>
  <c r="F152" i="15"/>
  <c r="D152" i="15"/>
  <c r="E152" i="15"/>
  <c r="C152" i="15"/>
  <c r="G151" i="15"/>
  <c r="H151" i="15"/>
  <c r="F151" i="15"/>
  <c r="D151" i="15"/>
  <c r="E151" i="15"/>
  <c r="C151" i="15"/>
  <c r="G150" i="15"/>
  <c r="H150" i="15"/>
  <c r="F150" i="15"/>
  <c r="D150" i="15"/>
  <c r="E150" i="15"/>
  <c r="C150" i="15"/>
  <c r="G149" i="15"/>
  <c r="H149" i="15"/>
  <c r="F149" i="15"/>
  <c r="D149" i="15"/>
  <c r="E149" i="15"/>
  <c r="C149" i="15"/>
  <c r="G148" i="15"/>
  <c r="H148" i="15"/>
  <c r="F148" i="15"/>
  <c r="D148" i="15"/>
  <c r="E148" i="15"/>
  <c r="C148" i="15"/>
  <c r="G147" i="15"/>
  <c r="H147" i="15"/>
  <c r="F147" i="15"/>
  <c r="D147" i="15"/>
  <c r="E147" i="15"/>
  <c r="C147" i="15"/>
  <c r="G146" i="15"/>
  <c r="H146" i="15"/>
  <c r="F146" i="15"/>
  <c r="D146" i="15"/>
  <c r="E146" i="15"/>
  <c r="C146" i="15"/>
  <c r="G145" i="15"/>
  <c r="H145" i="15"/>
  <c r="F145" i="15"/>
  <c r="D145" i="15"/>
  <c r="E145" i="15"/>
  <c r="C145" i="15"/>
  <c r="G144" i="15"/>
  <c r="H144" i="15"/>
  <c r="F144" i="15"/>
  <c r="D144" i="15"/>
  <c r="E144" i="15"/>
  <c r="C144" i="15"/>
  <c r="G143" i="15"/>
  <c r="H143" i="15"/>
  <c r="F143" i="15"/>
  <c r="D143" i="15"/>
  <c r="E143" i="15"/>
  <c r="C143" i="15"/>
  <c r="G142" i="15"/>
  <c r="H142" i="15"/>
  <c r="F142" i="15"/>
  <c r="D142" i="15"/>
  <c r="E142" i="15"/>
  <c r="C142" i="15"/>
  <c r="G141" i="15"/>
  <c r="H141" i="15"/>
  <c r="F141" i="15"/>
  <c r="D141" i="15"/>
  <c r="E141" i="15"/>
  <c r="C141" i="15"/>
  <c r="G140" i="15"/>
  <c r="H140" i="15"/>
  <c r="F140" i="15"/>
  <c r="D140" i="15"/>
  <c r="E140" i="15"/>
  <c r="C140" i="15"/>
  <c r="G139" i="15"/>
  <c r="H139" i="15"/>
  <c r="F139" i="15"/>
  <c r="D139" i="15"/>
  <c r="E139" i="15"/>
  <c r="C139" i="15"/>
  <c r="G138" i="15"/>
  <c r="H138" i="15"/>
  <c r="F138" i="15"/>
  <c r="D138" i="15"/>
  <c r="E138" i="15"/>
  <c r="C138" i="15"/>
  <c r="G137" i="15"/>
  <c r="H137" i="15"/>
  <c r="F137" i="15"/>
  <c r="D137" i="15"/>
  <c r="E137" i="15"/>
  <c r="C137" i="15"/>
  <c r="G136" i="15"/>
  <c r="H136" i="15"/>
  <c r="F136" i="15"/>
  <c r="D136" i="15"/>
  <c r="E136" i="15"/>
  <c r="C136" i="15"/>
  <c r="G135" i="15"/>
  <c r="H135" i="15"/>
  <c r="F135" i="15"/>
  <c r="D135" i="15"/>
  <c r="E135" i="15"/>
  <c r="C135" i="15"/>
  <c r="G134" i="15"/>
  <c r="H134" i="15"/>
  <c r="F134" i="15"/>
  <c r="D134" i="15"/>
  <c r="E134" i="15"/>
  <c r="C134" i="15"/>
  <c r="G133" i="15"/>
  <c r="H133" i="15"/>
  <c r="F133" i="15"/>
  <c r="D133" i="15"/>
  <c r="E133" i="15"/>
  <c r="C133" i="15"/>
  <c r="G132" i="15"/>
  <c r="H132" i="15"/>
  <c r="F132" i="15"/>
  <c r="D132" i="15"/>
  <c r="E132" i="15"/>
  <c r="C132" i="15"/>
  <c r="G131" i="15"/>
  <c r="H131" i="15"/>
  <c r="F131" i="15"/>
  <c r="D131" i="15"/>
  <c r="E131" i="15"/>
  <c r="C131" i="15"/>
  <c r="G130" i="15"/>
  <c r="H130" i="15"/>
  <c r="F130" i="15"/>
  <c r="D130" i="15"/>
  <c r="E130" i="15"/>
  <c r="C130" i="15"/>
  <c r="G129" i="15"/>
  <c r="H129" i="15"/>
  <c r="F129" i="15"/>
  <c r="D129" i="15"/>
  <c r="E129" i="15"/>
  <c r="C129" i="15"/>
  <c r="G128" i="15"/>
  <c r="H128" i="15"/>
  <c r="F128" i="15"/>
  <c r="D128" i="15"/>
  <c r="E128" i="15"/>
  <c r="C128" i="15"/>
  <c r="G127" i="15"/>
  <c r="H127" i="15"/>
  <c r="F127" i="15"/>
  <c r="D127" i="15"/>
  <c r="E127" i="15"/>
  <c r="C127" i="15"/>
  <c r="G126" i="15"/>
  <c r="H126" i="15"/>
  <c r="F126" i="15"/>
  <c r="D126" i="15"/>
  <c r="E126" i="15"/>
  <c r="C126" i="15"/>
  <c r="G125" i="15"/>
  <c r="H125" i="15"/>
  <c r="F125" i="15"/>
  <c r="D125" i="15"/>
  <c r="E125" i="15"/>
  <c r="C125" i="15"/>
  <c r="G124" i="15"/>
  <c r="H124" i="15"/>
  <c r="F124" i="15"/>
  <c r="D124" i="15"/>
  <c r="E124" i="15"/>
  <c r="C124" i="15"/>
  <c r="G123" i="15"/>
  <c r="H123" i="15"/>
  <c r="F123" i="15"/>
  <c r="D123" i="15"/>
  <c r="E123" i="15"/>
  <c r="C123" i="15"/>
  <c r="G122" i="15"/>
  <c r="H122" i="15"/>
  <c r="F122" i="15"/>
  <c r="D122" i="15"/>
  <c r="E122" i="15"/>
  <c r="C122" i="15"/>
  <c r="G121" i="15"/>
  <c r="H121" i="15"/>
  <c r="F121" i="15"/>
  <c r="D121" i="15"/>
  <c r="E121" i="15"/>
  <c r="C121" i="15"/>
  <c r="G120" i="15"/>
  <c r="H120" i="15"/>
  <c r="F120" i="15"/>
  <c r="D120" i="15"/>
  <c r="E120" i="15"/>
  <c r="C120" i="15"/>
  <c r="G119" i="15"/>
  <c r="H119" i="15"/>
  <c r="F119" i="15"/>
  <c r="D119" i="15"/>
  <c r="E119" i="15"/>
  <c r="C119" i="15"/>
  <c r="G118" i="15"/>
  <c r="H118" i="15"/>
  <c r="F118" i="15"/>
  <c r="D118" i="15"/>
  <c r="E118" i="15"/>
  <c r="C118" i="15"/>
  <c r="G117" i="15"/>
  <c r="H117" i="15"/>
  <c r="F117" i="15"/>
  <c r="D117" i="15"/>
  <c r="E117" i="15"/>
  <c r="C117" i="15"/>
  <c r="G116" i="15"/>
  <c r="H116" i="15"/>
  <c r="F116" i="15"/>
  <c r="D116" i="15"/>
  <c r="E116" i="15"/>
  <c r="C116" i="15"/>
  <c r="G115" i="15"/>
  <c r="H115" i="15"/>
  <c r="F115" i="15"/>
  <c r="D115" i="15"/>
  <c r="E115" i="15"/>
  <c r="C115" i="15"/>
  <c r="G114" i="15"/>
  <c r="H114" i="15"/>
  <c r="F114" i="15"/>
  <c r="D114" i="15"/>
  <c r="E114" i="15"/>
  <c r="C114" i="15"/>
  <c r="G113" i="15"/>
  <c r="H113" i="15"/>
  <c r="F113" i="15"/>
  <c r="D113" i="15"/>
  <c r="E113" i="15"/>
  <c r="C113" i="15"/>
  <c r="G112" i="15"/>
  <c r="H112" i="15"/>
  <c r="F112" i="15"/>
  <c r="D112" i="15"/>
  <c r="E112" i="15"/>
  <c r="C112" i="15"/>
  <c r="G111" i="15"/>
  <c r="H111" i="15"/>
  <c r="F111" i="15"/>
  <c r="D111" i="15"/>
  <c r="E111" i="15"/>
  <c r="C111" i="15"/>
  <c r="G110" i="15"/>
  <c r="H110" i="15"/>
  <c r="F110" i="15"/>
  <c r="D110" i="15"/>
  <c r="E110" i="15"/>
  <c r="C110" i="15"/>
  <c r="G109" i="15"/>
  <c r="H109" i="15"/>
  <c r="F109" i="15"/>
  <c r="D109" i="15"/>
  <c r="E109" i="15"/>
  <c r="C109" i="15"/>
  <c r="G108" i="15"/>
  <c r="H108" i="15"/>
  <c r="F108" i="15"/>
  <c r="D108" i="15"/>
  <c r="E108" i="15"/>
  <c r="C108" i="15"/>
  <c r="G107" i="15"/>
  <c r="H107" i="15"/>
  <c r="F107" i="15"/>
  <c r="D107" i="15"/>
  <c r="E107" i="15"/>
  <c r="C107" i="15"/>
  <c r="G106" i="15"/>
  <c r="H106" i="15"/>
  <c r="F106" i="15"/>
  <c r="D106" i="15"/>
  <c r="E106" i="15"/>
  <c r="C106" i="15"/>
  <c r="G105" i="15"/>
  <c r="H105" i="15"/>
  <c r="F105" i="15"/>
  <c r="D105" i="15"/>
  <c r="E105" i="15"/>
  <c r="C105" i="15"/>
  <c r="G104" i="15"/>
  <c r="H104" i="15"/>
  <c r="F104" i="15"/>
  <c r="D104" i="15"/>
  <c r="E104" i="15"/>
  <c r="C104" i="15"/>
  <c r="G103" i="15"/>
  <c r="H103" i="15"/>
  <c r="F103" i="15"/>
  <c r="D103" i="15"/>
  <c r="E103" i="15"/>
  <c r="C103" i="15"/>
  <c r="G102" i="15"/>
  <c r="H102" i="15"/>
  <c r="F102" i="15"/>
  <c r="D102" i="15"/>
  <c r="E102" i="15"/>
  <c r="C102" i="15"/>
  <c r="G101" i="15"/>
  <c r="H101" i="15"/>
  <c r="F101" i="15"/>
  <c r="D101" i="15"/>
  <c r="E101" i="15"/>
  <c r="C101" i="15"/>
  <c r="G100" i="15"/>
  <c r="H100" i="15"/>
  <c r="F100" i="15"/>
  <c r="D100" i="15"/>
  <c r="E100" i="15"/>
  <c r="C100" i="15"/>
  <c r="G99" i="15"/>
  <c r="H99" i="15"/>
  <c r="F99" i="15"/>
  <c r="D99" i="15"/>
  <c r="E99" i="15"/>
  <c r="C99" i="15"/>
  <c r="G98" i="15"/>
  <c r="H98" i="15"/>
  <c r="F98" i="15"/>
  <c r="D98" i="15"/>
  <c r="E98" i="15"/>
  <c r="C98" i="15"/>
  <c r="G97" i="15"/>
  <c r="H97" i="15"/>
  <c r="F97" i="15"/>
  <c r="D97" i="15"/>
  <c r="E97" i="15"/>
  <c r="C97" i="15"/>
  <c r="G96" i="15"/>
  <c r="H96" i="15"/>
  <c r="F96" i="15"/>
  <c r="D96" i="15"/>
  <c r="E96" i="15"/>
  <c r="C96" i="15"/>
  <c r="G95" i="15"/>
  <c r="H95" i="15"/>
  <c r="F95" i="15"/>
  <c r="D95" i="15"/>
  <c r="E95" i="15"/>
  <c r="C95" i="15"/>
  <c r="G94" i="15"/>
  <c r="H94" i="15"/>
  <c r="F94" i="15"/>
  <c r="D94" i="15"/>
  <c r="E94" i="15"/>
  <c r="C94" i="15"/>
  <c r="G93" i="15"/>
  <c r="H93" i="15"/>
  <c r="F93" i="15"/>
  <c r="D93" i="15"/>
  <c r="E93" i="15"/>
  <c r="C93" i="15"/>
  <c r="G92" i="15"/>
  <c r="H92" i="15"/>
  <c r="F92" i="15"/>
  <c r="D92" i="15"/>
  <c r="E92" i="15"/>
  <c r="C92" i="15"/>
  <c r="G91" i="15"/>
  <c r="H91" i="15"/>
  <c r="F91" i="15"/>
  <c r="D91" i="15"/>
  <c r="E91" i="15"/>
  <c r="C91" i="15"/>
  <c r="G90" i="15"/>
  <c r="H90" i="15"/>
  <c r="F90" i="15"/>
  <c r="D90" i="15"/>
  <c r="E90" i="15"/>
  <c r="C90" i="15"/>
  <c r="G89" i="15"/>
  <c r="H89" i="15"/>
  <c r="F89" i="15"/>
  <c r="D89" i="15"/>
  <c r="E89" i="15"/>
  <c r="C89" i="15"/>
  <c r="G88" i="15"/>
  <c r="H88" i="15"/>
  <c r="F88" i="15"/>
  <c r="D88" i="15"/>
  <c r="E88" i="15"/>
  <c r="C88" i="15"/>
  <c r="G87" i="15"/>
  <c r="H87" i="15"/>
  <c r="F87" i="15"/>
  <c r="D87" i="15"/>
  <c r="E87" i="15"/>
  <c r="C87" i="15"/>
  <c r="G86" i="15"/>
  <c r="H86" i="15"/>
  <c r="F86" i="15"/>
  <c r="D86" i="15"/>
  <c r="E86" i="15"/>
  <c r="C86" i="15"/>
  <c r="G85" i="15"/>
  <c r="H85" i="15"/>
  <c r="F85" i="15"/>
  <c r="D85" i="15"/>
  <c r="E85" i="15"/>
  <c r="C85" i="15"/>
  <c r="G84" i="15"/>
  <c r="H84" i="15"/>
  <c r="F84" i="15"/>
  <c r="D84" i="15"/>
  <c r="E84" i="15"/>
  <c r="C84" i="15"/>
  <c r="G83" i="15"/>
  <c r="H83" i="15"/>
  <c r="F83" i="15"/>
  <c r="D83" i="15"/>
  <c r="E83" i="15"/>
  <c r="C83" i="15"/>
  <c r="G82" i="15"/>
  <c r="H82" i="15"/>
  <c r="F82" i="15"/>
  <c r="D82" i="15"/>
  <c r="E82" i="15"/>
  <c r="C82" i="15"/>
  <c r="G81" i="15"/>
  <c r="H81" i="15"/>
  <c r="F81" i="15"/>
  <c r="D81" i="15"/>
  <c r="E81" i="15"/>
  <c r="C81" i="15"/>
  <c r="G80" i="15"/>
  <c r="H80" i="15"/>
  <c r="F80" i="15"/>
  <c r="D80" i="15"/>
  <c r="E80" i="15"/>
  <c r="C80" i="15"/>
  <c r="G79" i="15"/>
  <c r="H79" i="15"/>
  <c r="F79" i="15"/>
  <c r="D79" i="15"/>
  <c r="E79" i="15"/>
  <c r="C79" i="15"/>
  <c r="G78" i="15"/>
  <c r="H78" i="15"/>
  <c r="F78" i="15"/>
  <c r="D78" i="15"/>
  <c r="E78" i="15"/>
  <c r="C78" i="15"/>
  <c r="G77" i="15"/>
  <c r="H77" i="15"/>
  <c r="F77" i="15"/>
  <c r="D77" i="15"/>
  <c r="E77" i="15"/>
  <c r="C77" i="15"/>
  <c r="G76" i="15"/>
  <c r="H76" i="15"/>
  <c r="F76" i="15"/>
  <c r="D76" i="15"/>
  <c r="E76" i="15"/>
  <c r="C76" i="15"/>
  <c r="G75" i="15"/>
  <c r="H75" i="15"/>
  <c r="F75" i="15"/>
  <c r="D75" i="15"/>
  <c r="E75" i="15"/>
  <c r="C75" i="15"/>
  <c r="G74" i="15"/>
  <c r="H74" i="15"/>
  <c r="F74" i="15"/>
  <c r="D74" i="15"/>
  <c r="E74" i="15"/>
  <c r="C74" i="15"/>
  <c r="G73" i="15"/>
  <c r="H73" i="15"/>
  <c r="F73" i="15"/>
  <c r="D73" i="15"/>
  <c r="E73" i="15"/>
  <c r="C73" i="15"/>
  <c r="G72" i="15"/>
  <c r="H72" i="15"/>
  <c r="F72" i="15"/>
  <c r="D72" i="15"/>
  <c r="E72" i="15"/>
  <c r="C72" i="15"/>
  <c r="G71" i="15"/>
  <c r="H71" i="15"/>
  <c r="F71" i="15"/>
  <c r="D71" i="15"/>
  <c r="E71" i="15"/>
  <c r="C71" i="15"/>
  <c r="G70" i="15"/>
  <c r="H70" i="15"/>
  <c r="F70" i="15"/>
  <c r="D70" i="15"/>
  <c r="E70" i="15"/>
  <c r="C70" i="15"/>
  <c r="G69" i="15"/>
  <c r="H69" i="15"/>
  <c r="F69" i="15"/>
  <c r="D69" i="15"/>
  <c r="E69" i="15"/>
  <c r="C69" i="15"/>
  <c r="G68" i="15"/>
  <c r="H68" i="15"/>
  <c r="F68" i="15"/>
  <c r="D68" i="15"/>
  <c r="E68" i="15"/>
  <c r="C68" i="15"/>
  <c r="G67" i="15"/>
  <c r="H67" i="15"/>
  <c r="F67" i="15"/>
  <c r="D67" i="15"/>
  <c r="E67" i="15"/>
  <c r="C67" i="15"/>
  <c r="G66" i="15"/>
  <c r="H66" i="15"/>
  <c r="F66" i="15"/>
  <c r="D66" i="15"/>
  <c r="E66" i="15"/>
  <c r="C66" i="15"/>
  <c r="G65" i="15"/>
  <c r="H65" i="15"/>
  <c r="F65" i="15"/>
  <c r="D65" i="15"/>
  <c r="E65" i="15"/>
  <c r="C65" i="15"/>
  <c r="G64" i="15"/>
  <c r="H64" i="15"/>
  <c r="F64" i="15"/>
  <c r="D64" i="15"/>
  <c r="E64" i="15"/>
  <c r="C64" i="15"/>
  <c r="G63" i="15"/>
  <c r="H63" i="15"/>
  <c r="F63" i="15"/>
  <c r="D63" i="15"/>
  <c r="E63" i="15"/>
  <c r="C63" i="15"/>
  <c r="G62" i="15"/>
  <c r="H62" i="15"/>
  <c r="F62" i="15"/>
  <c r="D62" i="15"/>
  <c r="E62" i="15"/>
  <c r="C62" i="15"/>
  <c r="G61" i="15"/>
  <c r="H61" i="15"/>
  <c r="F61" i="15"/>
  <c r="D61" i="15"/>
  <c r="E61" i="15"/>
  <c r="C61" i="15"/>
  <c r="G60" i="15"/>
  <c r="H60" i="15"/>
  <c r="F60" i="15"/>
  <c r="D60" i="15"/>
  <c r="E60" i="15"/>
  <c r="C60" i="15"/>
  <c r="G59" i="15"/>
  <c r="H59" i="15"/>
  <c r="F59" i="15"/>
  <c r="D59" i="15"/>
  <c r="E59" i="15"/>
  <c r="C59" i="15"/>
  <c r="G58" i="15"/>
  <c r="H58" i="15"/>
  <c r="F58" i="15"/>
  <c r="D58" i="15"/>
  <c r="E58" i="15"/>
  <c r="C58" i="15"/>
  <c r="G57" i="15"/>
  <c r="H57" i="15"/>
  <c r="F57" i="15"/>
  <c r="D57" i="15"/>
  <c r="E57" i="15"/>
  <c r="C57" i="15"/>
  <c r="G56" i="15"/>
  <c r="H56" i="15"/>
  <c r="F56" i="15"/>
  <c r="D56" i="15"/>
  <c r="E56" i="15"/>
  <c r="C56" i="15"/>
  <c r="G55" i="15"/>
  <c r="H55" i="15"/>
  <c r="F55" i="15"/>
  <c r="D55" i="15"/>
  <c r="E55" i="15"/>
  <c r="C55" i="15"/>
  <c r="G54" i="15"/>
  <c r="H54" i="15"/>
  <c r="F54" i="15"/>
  <c r="D54" i="15"/>
  <c r="E54" i="15"/>
  <c r="C54" i="15"/>
  <c r="G53" i="15"/>
  <c r="H53" i="15"/>
  <c r="F53" i="15"/>
  <c r="D53" i="15"/>
  <c r="E53" i="15"/>
  <c r="C53" i="15"/>
  <c r="G52" i="15"/>
  <c r="H52" i="15"/>
  <c r="F52" i="15"/>
  <c r="D52" i="15"/>
  <c r="E52" i="15"/>
  <c r="C52" i="15"/>
  <c r="G51" i="15"/>
  <c r="H51" i="15"/>
  <c r="F51" i="15"/>
  <c r="D51" i="15"/>
  <c r="E51" i="15"/>
  <c r="C51" i="15"/>
  <c r="G50" i="15"/>
  <c r="H50" i="15"/>
  <c r="F50" i="15"/>
  <c r="D50" i="15"/>
  <c r="E50" i="15"/>
  <c r="C50" i="15"/>
  <c r="G49" i="15"/>
  <c r="H49" i="15"/>
  <c r="F49" i="15"/>
  <c r="D49" i="15"/>
  <c r="E49" i="15"/>
  <c r="C49" i="15"/>
  <c r="G48" i="15"/>
  <c r="H48" i="15"/>
  <c r="F48" i="15"/>
  <c r="D48" i="15"/>
  <c r="E48" i="15"/>
  <c r="C48" i="15"/>
  <c r="G47" i="15"/>
  <c r="H47" i="15"/>
  <c r="F47" i="15"/>
  <c r="D47" i="15"/>
  <c r="E47" i="15"/>
  <c r="C47" i="15"/>
  <c r="G46" i="15"/>
  <c r="H46" i="15"/>
  <c r="F46" i="15"/>
  <c r="D46" i="15"/>
  <c r="E46" i="15"/>
  <c r="C46" i="15"/>
  <c r="G45" i="15"/>
  <c r="H45" i="15"/>
  <c r="F45" i="15"/>
  <c r="D45" i="15"/>
  <c r="E45" i="15"/>
  <c r="C45" i="15"/>
  <c r="G44" i="15"/>
  <c r="H44" i="15"/>
  <c r="F44" i="15"/>
  <c r="D44" i="15"/>
  <c r="E44" i="15"/>
  <c r="C44" i="15"/>
  <c r="G43" i="15"/>
  <c r="H43" i="15"/>
  <c r="F43" i="15"/>
  <c r="D43" i="15"/>
  <c r="E43" i="15"/>
  <c r="C43" i="15"/>
  <c r="G42" i="15"/>
  <c r="H42" i="15"/>
  <c r="F42" i="15"/>
  <c r="D42" i="15"/>
  <c r="E42" i="15"/>
  <c r="C42" i="15"/>
  <c r="G41" i="15"/>
  <c r="H41" i="15"/>
  <c r="F41" i="15"/>
  <c r="D41" i="15"/>
  <c r="E41" i="15"/>
  <c r="C41" i="15"/>
  <c r="G40" i="15"/>
  <c r="H40" i="15"/>
  <c r="F40" i="15"/>
  <c r="D40" i="15"/>
  <c r="E40" i="15"/>
  <c r="C40" i="15"/>
  <c r="G39" i="15"/>
  <c r="H39" i="15"/>
  <c r="F39" i="15"/>
  <c r="D39" i="15"/>
  <c r="E39" i="15"/>
  <c r="C39" i="15"/>
  <c r="G38" i="15"/>
  <c r="H38" i="15"/>
  <c r="F38" i="15"/>
  <c r="D38" i="15"/>
  <c r="E38" i="15"/>
  <c r="C38" i="15"/>
  <c r="G37" i="15"/>
  <c r="H37" i="15"/>
  <c r="F37" i="15"/>
  <c r="D37" i="15"/>
  <c r="E37" i="15"/>
  <c r="C37" i="15"/>
  <c r="G36" i="15"/>
  <c r="H36" i="15"/>
  <c r="F36" i="15"/>
  <c r="D36" i="15"/>
  <c r="E36" i="15"/>
  <c r="C36" i="15"/>
  <c r="G35" i="15"/>
  <c r="H35" i="15"/>
  <c r="F35" i="15"/>
  <c r="D35" i="15"/>
  <c r="E35" i="15"/>
  <c r="C35" i="15"/>
  <c r="G34" i="15"/>
  <c r="H34" i="15"/>
  <c r="F34" i="15"/>
  <c r="D34" i="15"/>
  <c r="E34" i="15"/>
  <c r="C34" i="15"/>
  <c r="G33" i="15"/>
  <c r="H33" i="15"/>
  <c r="F33" i="15"/>
  <c r="D33" i="15"/>
  <c r="E33" i="15"/>
  <c r="C33" i="15"/>
  <c r="G32" i="15"/>
  <c r="H32" i="15"/>
  <c r="F32" i="15"/>
  <c r="D32" i="15"/>
  <c r="E32" i="15"/>
  <c r="C32" i="15"/>
  <c r="G31" i="15"/>
  <c r="H31" i="15"/>
  <c r="F31" i="15"/>
  <c r="D31" i="15"/>
  <c r="E31" i="15"/>
  <c r="C31" i="15"/>
  <c r="G30" i="15"/>
  <c r="H30" i="15"/>
  <c r="F30" i="15"/>
  <c r="D30" i="15"/>
  <c r="E30" i="15"/>
  <c r="C30" i="15"/>
  <c r="G29" i="15"/>
  <c r="H29" i="15"/>
  <c r="F29" i="15"/>
  <c r="D29" i="15"/>
  <c r="E29" i="15"/>
  <c r="C29" i="15"/>
  <c r="G28" i="15"/>
  <c r="H28" i="15"/>
  <c r="F28" i="15"/>
  <c r="D28" i="15"/>
  <c r="E28" i="15"/>
  <c r="C28" i="15"/>
  <c r="G27" i="15"/>
  <c r="H27" i="15"/>
  <c r="F27" i="15"/>
  <c r="D27" i="15"/>
  <c r="E27" i="15"/>
  <c r="C27" i="15"/>
  <c r="G26" i="15"/>
  <c r="H26" i="15"/>
  <c r="F26" i="15"/>
  <c r="D26" i="15"/>
  <c r="E26" i="15"/>
  <c r="C26" i="15"/>
  <c r="G25" i="15"/>
  <c r="H25" i="15"/>
  <c r="F25" i="15"/>
  <c r="D25" i="15"/>
  <c r="E25" i="15"/>
  <c r="C25" i="15"/>
  <c r="G24" i="15"/>
  <c r="H24" i="15"/>
  <c r="F24" i="15"/>
  <c r="D24" i="15"/>
  <c r="E24" i="15"/>
  <c r="C24" i="15"/>
  <c r="G23" i="15"/>
  <c r="H23" i="15"/>
  <c r="F23" i="15"/>
  <c r="D23" i="15"/>
  <c r="E23" i="15"/>
  <c r="C23" i="15"/>
  <c r="G22" i="15"/>
  <c r="H22" i="15"/>
  <c r="F22" i="15"/>
  <c r="D22" i="15"/>
  <c r="E22" i="15"/>
  <c r="C22" i="15"/>
  <c r="G21" i="15"/>
  <c r="H21" i="15"/>
  <c r="F21" i="15"/>
  <c r="D21" i="15"/>
  <c r="E21" i="15"/>
  <c r="C21" i="15"/>
  <c r="G20" i="15"/>
  <c r="H20" i="15"/>
  <c r="F20" i="15"/>
  <c r="D20" i="15"/>
  <c r="E20" i="15"/>
  <c r="C20" i="15"/>
  <c r="G19" i="15"/>
  <c r="H19" i="15"/>
  <c r="F19" i="15"/>
  <c r="D19" i="15"/>
  <c r="E19" i="15"/>
  <c r="C19" i="15"/>
  <c r="G18" i="15"/>
  <c r="H18" i="15"/>
  <c r="F18" i="15"/>
  <c r="D18" i="15"/>
  <c r="E18" i="15"/>
  <c r="C18" i="15"/>
  <c r="G17" i="15"/>
  <c r="H17" i="15"/>
  <c r="F17" i="15"/>
  <c r="D17" i="15"/>
  <c r="E17" i="15"/>
  <c r="C17" i="15"/>
  <c r="G16" i="15"/>
  <c r="H16" i="15"/>
  <c r="F16" i="15"/>
  <c r="D16" i="15"/>
  <c r="E16" i="15"/>
  <c r="C16" i="15"/>
  <c r="G15" i="15"/>
  <c r="H15" i="15"/>
  <c r="F15" i="15"/>
  <c r="D15" i="15"/>
  <c r="E15" i="15"/>
  <c r="C15" i="15"/>
  <c r="G14" i="15"/>
  <c r="H14" i="15"/>
  <c r="F14" i="15"/>
  <c r="D14" i="15"/>
  <c r="E14" i="15"/>
  <c r="C14" i="15"/>
  <c r="G13" i="15"/>
  <c r="H13" i="15"/>
  <c r="F13" i="15"/>
  <c r="D13" i="15"/>
  <c r="E13" i="15"/>
  <c r="C13" i="15"/>
  <c r="G12" i="15"/>
  <c r="H12" i="15"/>
  <c r="F12" i="15"/>
  <c r="D12" i="15"/>
  <c r="E12" i="15"/>
  <c r="C12" i="15"/>
  <c r="G11" i="15"/>
  <c r="H11" i="15"/>
  <c r="F11" i="15"/>
  <c r="D11" i="15"/>
  <c r="E11" i="15"/>
  <c r="C11" i="15"/>
  <c r="G10" i="15"/>
  <c r="H10" i="15"/>
  <c r="F10" i="15"/>
  <c r="D10" i="15"/>
  <c r="E10" i="15"/>
  <c r="C10" i="15"/>
  <c r="G9" i="15"/>
  <c r="H9" i="15"/>
  <c r="F9" i="15"/>
  <c r="D9" i="15"/>
  <c r="E9" i="15"/>
  <c r="C9" i="15"/>
  <c r="G8" i="15"/>
  <c r="H8" i="15"/>
  <c r="F8" i="15"/>
  <c r="D8" i="15"/>
  <c r="E8" i="15"/>
  <c r="C8" i="15"/>
  <c r="G7" i="15"/>
  <c r="H7" i="15"/>
  <c r="F7" i="15"/>
  <c r="D7" i="15"/>
  <c r="E7" i="15"/>
  <c r="C7" i="15"/>
  <c r="G6" i="15"/>
  <c r="H6" i="15"/>
  <c r="F6" i="15"/>
  <c r="D6" i="15"/>
  <c r="E6" i="15"/>
  <c r="C6" i="15"/>
  <c r="G5" i="15"/>
  <c r="H5" i="15"/>
  <c r="F5" i="15"/>
  <c r="D5" i="15"/>
  <c r="E5" i="15"/>
  <c r="C5" i="15"/>
  <c r="G4" i="15"/>
  <c r="H4" i="15"/>
  <c r="F4" i="15"/>
  <c r="D4" i="15"/>
  <c r="E4" i="15"/>
  <c r="C4" i="15"/>
  <c r="G3" i="15"/>
  <c r="H3" i="15"/>
  <c r="F3" i="15"/>
  <c r="D3" i="15"/>
  <c r="E3" i="15"/>
  <c r="C3" i="15"/>
  <c r="O2" i="15"/>
  <c r="N2" i="15"/>
  <c r="H2" i="15"/>
  <c r="G2" i="15"/>
  <c r="F2" i="15"/>
  <c r="E2" i="15"/>
  <c r="D2" i="15"/>
  <c r="C2" i="15"/>
</calcChain>
</file>

<file path=xl/sharedStrings.xml><?xml version="1.0" encoding="utf-8"?>
<sst xmlns="http://schemas.openxmlformats.org/spreadsheetml/2006/main" count="4238" uniqueCount="230">
  <si>
    <t>Transaction Date</t>
  </si>
  <si>
    <t>Transaction Time</t>
  </si>
  <si>
    <t>Payee</t>
  </si>
  <si>
    <t>Category</t>
  </si>
  <si>
    <t>Subcategory</t>
  </si>
  <si>
    <t>Account</t>
  </si>
  <si>
    <t>Type</t>
  </si>
  <si>
    <t>Moe's Tavern</t>
  </si>
  <si>
    <t>Entertainment</t>
  </si>
  <si>
    <t>Alcohol</t>
  </si>
  <si>
    <t>Chase Freedom Visa</t>
  </si>
  <si>
    <t>Bangkok Heights</t>
  </si>
  <si>
    <t>Food</t>
  </si>
  <si>
    <t>Restaurants</t>
  </si>
  <si>
    <t>Amazon.com</t>
  </si>
  <si>
    <t>Shopping</t>
  </si>
  <si>
    <t>Electronics</t>
  </si>
  <si>
    <t>Anton Gazenbeek</t>
  </si>
  <si>
    <t>Education</t>
  </si>
  <si>
    <t>Tango Lessons</t>
  </si>
  <si>
    <t>AMEX Blue Sky</t>
  </si>
  <si>
    <t>Fandango</t>
  </si>
  <si>
    <t>Movies</t>
  </si>
  <si>
    <t>Cash</t>
  </si>
  <si>
    <t>Trader Joe's</t>
  </si>
  <si>
    <t>Groceries</t>
  </si>
  <si>
    <t>MTA</t>
  </si>
  <si>
    <t>Transportation</t>
  </si>
  <si>
    <t>Subway</t>
  </si>
  <si>
    <t>Skillshare</t>
  </si>
  <si>
    <t>Professional Development</t>
  </si>
  <si>
    <t>Bed Bath &amp; Beyond</t>
  </si>
  <si>
    <t>Home</t>
  </si>
  <si>
    <t>Cleaning Supplies</t>
  </si>
  <si>
    <t>Express</t>
  </si>
  <si>
    <t>Clothing</t>
  </si>
  <si>
    <t>City Bakery</t>
  </si>
  <si>
    <t>Coffee</t>
  </si>
  <si>
    <t>Freelancer's Union</t>
  </si>
  <si>
    <t>Health</t>
  </si>
  <si>
    <t>Insurance Premium</t>
  </si>
  <si>
    <t>Con Edison</t>
  </si>
  <si>
    <t>Bills</t>
  </si>
  <si>
    <t>Utilities</t>
  </si>
  <si>
    <t>Year</t>
  </si>
  <si>
    <t>Weekday Num</t>
  </si>
  <si>
    <t>Month Num</t>
  </si>
  <si>
    <t>Income</t>
  </si>
  <si>
    <t>Adapt Data to Proper Guidelines</t>
  </si>
  <si>
    <t>Select Data &amp; Insert Table</t>
  </si>
  <si>
    <t>Name Table</t>
  </si>
  <si>
    <t>Add Styles &amp; Formatting</t>
  </si>
  <si>
    <t>Protect Data</t>
  </si>
  <si>
    <t>Remove empty rows and columns</t>
  </si>
  <si>
    <t>Remove subtotals or any other summary data</t>
  </si>
  <si>
    <t>Assign a descriptive name to every column header</t>
  </si>
  <si>
    <t>CTRL + A: Select current data region</t>
  </si>
  <si>
    <t>Freeze panes</t>
  </si>
  <si>
    <t>Choose a table style</t>
  </si>
  <si>
    <t>Banded rows</t>
  </si>
  <si>
    <t>Column width tricks (minimize white space)</t>
  </si>
  <si>
    <t xml:space="preserve">     Wrap Text</t>
  </si>
  <si>
    <t xml:space="preserve">     Rotate Text Up</t>
  </si>
  <si>
    <t xml:space="preserve">          Insert &amp; Delete entire columns (not just table columns)</t>
  </si>
  <si>
    <t>Data Validation</t>
  </si>
  <si>
    <t>Table + Named Range = dynamic data validation</t>
  </si>
  <si>
    <t>Lookup Tables</t>
  </si>
  <si>
    <t xml:space="preserve">     Protect Sheet</t>
  </si>
  <si>
    <t xml:space="preserve">     Protect Workbook</t>
  </si>
  <si>
    <t xml:space="preserve">     File --&gt; Encrypt with Password</t>
  </si>
  <si>
    <t>Other Useful Tips</t>
  </si>
  <si>
    <t>Hiding Columns</t>
  </si>
  <si>
    <t>Method 1: Right-click --&gt; "Hide" (or press CTRL + 0)</t>
  </si>
  <si>
    <t>Method 2: Group columns (collapse/expand columns more easily)</t>
  </si>
  <si>
    <t>Amount</t>
  </si>
  <si>
    <t>Sales Tax</t>
  </si>
  <si>
    <t>Freelance Project</t>
  </si>
  <si>
    <t>Legal Capital Corp</t>
  </si>
  <si>
    <t>Salary</t>
  </si>
  <si>
    <t>Eze Castle Integration</t>
  </si>
  <si>
    <t>Gift Received</t>
  </si>
  <si>
    <t>Aunt Sally</t>
  </si>
  <si>
    <t>Month Name</t>
  </si>
  <si>
    <t>Day Num</t>
  </si>
  <si>
    <t>Tax</t>
  </si>
  <si>
    <t>Tax Name</t>
  </si>
  <si>
    <t>Tax Amount</t>
  </si>
  <si>
    <t>Income Tax</t>
  </si>
  <si>
    <t>(Enter a new row of data to test the data validation)</t>
  </si>
  <si>
    <t>Start typing underneath the last row</t>
  </si>
  <si>
    <t>Module 2 - Record: You Can't Manage What Isn't Measured</t>
  </si>
  <si>
    <t>Jan</t>
  </si>
  <si>
    <t>Feb</t>
  </si>
  <si>
    <t>Mar</t>
  </si>
  <si>
    <t>Apr</t>
  </si>
  <si>
    <t>May</t>
  </si>
  <si>
    <t>Jun</t>
  </si>
  <si>
    <t>Jul</t>
  </si>
  <si>
    <t>Aug</t>
  </si>
  <si>
    <t>Sep</t>
  </si>
  <si>
    <t>Oct</t>
  </si>
  <si>
    <t>Nov</t>
  </si>
  <si>
    <t>Dec</t>
  </si>
  <si>
    <t>Sun</t>
  </si>
  <si>
    <t>Mon</t>
  </si>
  <si>
    <t>Tue</t>
  </si>
  <si>
    <t>Wed</t>
  </si>
  <si>
    <t>Thu</t>
  </si>
  <si>
    <t>Fri</t>
  </si>
  <si>
    <t>Sat</t>
  </si>
  <si>
    <t>Weekday Name</t>
  </si>
  <si>
    <t>Transaction ID</t>
  </si>
  <si>
    <t>A) EXERCISES</t>
  </si>
  <si>
    <t>B) EXERCISES</t>
  </si>
  <si>
    <t xml:space="preserve">     Select cells --&gt; Format Cells (CTLR + 1), "Protection" tab, "Locked" checkbox on or off</t>
  </si>
  <si>
    <t>Paste rows underneath the last row (WARNING: can screw up Conditional Formatting!)</t>
  </si>
  <si>
    <t>(Save a new version of this file with all password protection REMOVED!!!)</t>
  </si>
  <si>
    <t>Transaction Form</t>
  </si>
  <si>
    <t>Create the following error message for each field in the form</t>
  </si>
  <si>
    <t>Hide and password protect all worksheets except "2.0 Transaction Form"</t>
  </si>
  <si>
    <t>Make it impossible for the user to do anything other than enter data in the white cells</t>
  </si>
  <si>
    <t>(Hint: Do not even allow users to select locked cells)</t>
  </si>
  <si>
    <t>Password protect the entire file so the user must enter a password to open it</t>
  </si>
  <si>
    <t>(For PC: File --&gt; Protect Workbook)</t>
  </si>
  <si>
    <t>(For Mac: Review --&gt; Passwords)</t>
  </si>
  <si>
    <t>Module 2 - Extra Practice EXERCISES</t>
  </si>
  <si>
    <t>Month</t>
  </si>
  <si>
    <t>Weekday</t>
  </si>
  <si>
    <t>*Bonus: assign named ranges to the white cells in "2.0 Transaction Form" and</t>
  </si>
  <si>
    <t>reference them in the yellow cells in "2.0 Form Linked Table."</t>
  </si>
  <si>
    <t>5 Steps to Create a Table (A SNAP)</t>
  </si>
  <si>
    <r>
      <rPr>
        <b/>
        <u/>
        <sz val="11"/>
        <color theme="1"/>
        <rFont val="Calibri"/>
        <family val="2"/>
        <scheme val="minor"/>
      </rPr>
      <t>A</t>
    </r>
    <r>
      <rPr>
        <sz val="11"/>
        <color theme="1"/>
        <rFont val="Calibri"/>
        <family val="2"/>
      </rPr>
      <t>dapt Data to Proper Guidelines</t>
    </r>
  </si>
  <si>
    <r>
      <rPr>
        <b/>
        <u/>
        <sz val="11"/>
        <color theme="1"/>
        <rFont val="Calibri"/>
        <family val="2"/>
        <scheme val="minor"/>
      </rPr>
      <t>S</t>
    </r>
    <r>
      <rPr>
        <sz val="11"/>
        <color theme="1"/>
        <rFont val="Calibri"/>
        <family val="2"/>
      </rPr>
      <t>elect Data &amp; Insert Table</t>
    </r>
  </si>
  <si>
    <r>
      <rPr>
        <b/>
        <u/>
        <sz val="11"/>
        <color theme="1"/>
        <rFont val="Calibri"/>
        <family val="2"/>
        <scheme val="minor"/>
      </rPr>
      <t>N</t>
    </r>
    <r>
      <rPr>
        <sz val="11"/>
        <color theme="1"/>
        <rFont val="Calibri"/>
        <family val="2"/>
      </rPr>
      <t>ame Table</t>
    </r>
  </si>
  <si>
    <r>
      <rPr>
        <b/>
        <u/>
        <sz val="11"/>
        <color theme="1"/>
        <rFont val="Calibri"/>
        <family val="2"/>
        <scheme val="minor"/>
      </rPr>
      <t>A</t>
    </r>
    <r>
      <rPr>
        <sz val="11"/>
        <color theme="1"/>
        <rFont val="Calibri"/>
        <family val="2"/>
      </rPr>
      <t>dd Styles &amp; Formatting</t>
    </r>
  </si>
  <si>
    <r>
      <rPr>
        <b/>
        <u/>
        <sz val="11"/>
        <color theme="1"/>
        <rFont val="Calibri"/>
        <family val="2"/>
        <scheme val="minor"/>
      </rPr>
      <t>P</t>
    </r>
    <r>
      <rPr>
        <sz val="11"/>
        <color theme="1"/>
        <rFont val="Calibri"/>
        <family val="2"/>
      </rPr>
      <t>rotect Data (Optional)</t>
    </r>
  </si>
  <si>
    <t>a)</t>
  </si>
  <si>
    <t>b)</t>
  </si>
  <si>
    <t>c)</t>
  </si>
  <si>
    <t>d)</t>
  </si>
  <si>
    <t>e)</t>
  </si>
  <si>
    <t>CTRL + T: Insert table</t>
  </si>
  <si>
    <t>PC</t>
  </si>
  <si>
    <t>MAC</t>
  </si>
  <si>
    <t>COMMAND + A: Select current data region</t>
  </si>
  <si>
    <t>CTRL + F3: Name Manager</t>
  </si>
  <si>
    <t>Naming convention: Tbl_DescriptiveName (e.g. Tbl_Transactions)</t>
  </si>
  <si>
    <t>Highlight newly created Table (default name of Table1, Table2, etc.)</t>
  </si>
  <si>
    <t>Click the "Edit" button to rename the table.</t>
  </si>
  <si>
    <t>"My table has headers" --&gt; Leave it checked ON</t>
  </si>
  <si>
    <t>Click on any cell inside the table.</t>
  </si>
  <si>
    <t>NOTE: No spaces are allowed in Table names</t>
  </si>
  <si>
    <t>On the "Table" tab on the ribbon, on the very left, find the "Table Name:" section.</t>
  </si>
  <si>
    <t>Change the default name of Table1, Table2, etc. to a more descriptive name.</t>
  </si>
  <si>
    <t>BENEFITS of using an Excel Table Vs. a Normal Range</t>
  </si>
  <si>
    <t>#</t>
  </si>
  <si>
    <t>Topic</t>
  </si>
  <si>
    <t>Explanation</t>
  </si>
  <si>
    <t>Benefits</t>
  </si>
  <si>
    <t>Notes</t>
  </si>
  <si>
    <t>Dynamic Ranges</t>
  </si>
  <si>
    <t>• When you add new rows or columns, they automatically get included into the range called "Table1" or whatever name you gave it. The same is true if you delete rows or columns.</t>
  </si>
  <si>
    <r>
      <t xml:space="preserve">• Useful for writing formulas such as VLOOKUP. No need to change the cell references to the "lookup table" if you added more data to the "lookup table."
• Useful for creating Pivot Tables. No need to change the data source ever again. When new rows get added to the table, they will automatically be included in the data source for the Pivot Table.
</t>
    </r>
    <r>
      <rPr>
        <b/>
        <sz val="9"/>
        <color theme="1"/>
        <rFont val="Calibri"/>
        <family val="2"/>
      </rPr>
      <t xml:space="preserve">IMPORTANT: </t>
    </r>
    <r>
      <rPr>
        <sz val="9"/>
        <color theme="1"/>
        <rFont val="Calibri"/>
        <family val="2"/>
      </rPr>
      <t>don't forget to right-click on the Pivot Table and click "refresh" to actually show the newest data.</t>
    </r>
  </si>
  <si>
    <t>• No need to use the complicated OFFSET function to create the effect of a dynamic range.</t>
  </si>
  <si>
    <t>Calculated Columns</t>
  </si>
  <si>
    <t>• No need to copy and paste the formulas all the way down when adding new rows to the table.</t>
  </si>
  <si>
    <t>• Can easily create default values by simply using a calculated column of ="defaultvalue" since every new row will automatically start with that value.
• Excel will alert the user when a cell contains a different formula than the rest in the column (good for error checking).</t>
  </si>
  <si>
    <t>Improved Formatting</t>
  </si>
  <si>
    <t>• Tables look cleaner, more organized, and more professional because they apply consistent and easy to change formatting throughout the entire table.</t>
  </si>
  <si>
    <t>• Improved readability of data by using built-in feature of "banded Rows" to alternate row colors.</t>
  </si>
  <si>
    <t>• Can change the entire style of a table with a single click.</t>
  </si>
  <si>
    <t>Descriptive &amp; Intuitive Syntax</t>
  </si>
  <si>
    <t>• "Battleship Syntax" (A1, B12, G6, etc.) tells the user NOTHING about the meaning behind those cells. However, "Table Syntax" includes names like Tbl_Transactions for the entire table, [Tax] for the entire Tax column, and [@Tax] for THIS ROW of the Tax column.</t>
  </si>
  <si>
    <t>• Easier time understanding formulas while writing them out, and while looking at them later.
• As you start typing a reference using "Table Syntax," you can press TAB to Autocomplete the rest of the reference, saving time and improving accuracy.
• "Table Syntax" is dynamic, and will not change even when the location of the table changes. Incredibly beneficial when referencing cells, and when using VBA to reference cells.</t>
  </si>
  <si>
    <t>Head Start for Basic Analysis</t>
  </si>
  <si>
    <t>• Every table comes with built-in options for filtering, sorting, and totals.</t>
  </si>
  <si>
    <t>• Super quick analysis, as well as the ability to find what you're looking for in order to make a change.</t>
  </si>
  <si>
    <t>• Filtering and sorting within a table is dynamic. When you add new rows or columns, they are automatically INCLUDED in the filtering and sorting (not necessarily the case with standard ranges of data).</t>
  </si>
  <si>
    <t>DRAWBACKS of using an Excel Table Vs. a Normal Range</t>
  </si>
  <si>
    <t>Drawback</t>
  </si>
  <si>
    <t>Limited Linking to External Data</t>
  </si>
  <si>
    <t>• Excel Tables can link to external data from an SQL Server or an XML file, but NOT from a standard CSV text file.</t>
  </si>
  <si>
    <t>• If you need to import a CSV file into Excel you CANNOT use an Excel Table.</t>
  </si>
  <si>
    <t>Column Width Limitations</t>
  </si>
  <si>
    <t>• When it comes to column widths, Excel does a better job with normal ranges of data than it does with Excel Tables.</t>
  </si>
  <si>
    <r>
      <t xml:space="preserve">• When creating a Table, all existing column widths are lost.
</t>
    </r>
    <r>
      <rPr>
        <b/>
        <sz val="9"/>
        <color theme="1"/>
        <rFont val="Calibri"/>
        <family val="2"/>
      </rPr>
      <t>BEST PRACTICE:</t>
    </r>
    <r>
      <rPr>
        <sz val="9"/>
        <color theme="1"/>
        <rFont val="Calibri"/>
        <family val="2"/>
      </rPr>
      <t xml:space="preserve"> is to create a Table first, and THEN change column widths
• When re-arranging the order of columns, column widths will likely be impacted, with no built-in solution readily available.
</t>
    </r>
    <r>
      <rPr>
        <b/>
        <sz val="9"/>
        <color theme="1"/>
        <rFont val="Calibri"/>
        <family val="2"/>
      </rPr>
      <t xml:space="preserve">WORKAROUND: </t>
    </r>
    <r>
      <rPr>
        <sz val="9"/>
        <color theme="1"/>
        <rFont val="Calibri"/>
        <family val="2"/>
      </rPr>
      <t>create a new worksheet, copy and paste special the table's column widths into the new worksheet. Then, make the changes to the columns of the Table as needed. Finally, copy and paste special the column widths from the new worksheet back into the table.</t>
    </r>
  </si>
  <si>
    <t>• When you enter a formula into the first row of a table, it automatically copies that formula all the way down to the bottom of the table. Every new cell in that column automatically has that formula since it is now a "calculated column."
NOTE: This automatic step of creating a "calculated column" may not work if that column has some data in it.</t>
  </si>
  <si>
    <t>Replace all "A1 Syntax" with "Table Syntax" in "2.0 Transactions" tab.</t>
  </si>
  <si>
    <t>Follow steps 1-4 to create a Table for the data in "2.0 Transactions" tab</t>
  </si>
  <si>
    <t>Create a Table for each lookup table in "Lookup Values" tab.</t>
  </si>
  <si>
    <t>Password Protection</t>
  </si>
  <si>
    <t>How to add new rows to a table:</t>
  </si>
  <si>
    <t>Hide columns for "Year", "Month Num", and "Month Name" using "Hide Method."</t>
  </si>
  <si>
    <t>Hide columns for "Day", "Weekday Num", and "Weekday Name" using "Group Method."</t>
  </si>
  <si>
    <t>Move "Type" column directly to the right of "Transaction Date" column.</t>
  </si>
  <si>
    <t>Optional - Create a custom Table Style and assign it as default.</t>
  </si>
  <si>
    <t>Best kept in their own tab called "Lookup Values"</t>
  </si>
  <si>
    <t>"Review" tab on ribbon --&gt; "Protect Sheet" and "Protect Workbook"</t>
  </si>
  <si>
    <t xml:space="preserve">          Cut table column with header and insert cut cells</t>
  </si>
  <si>
    <t xml:space="preserve">     *Moving columns with minimal loss of formatting</t>
  </si>
  <si>
    <t>Add data validation for "Account" column in "2.0 Transactions" tab to</t>
  </si>
  <si>
    <t>only allow accounts from the "Lookup Values" tab.</t>
  </si>
  <si>
    <t>Add data validation for "Amount" column in "2.0 Transactions" tab to</t>
  </si>
  <si>
    <t>only allow positive numbers.</t>
  </si>
  <si>
    <t>*Add data validation for "Transaction Date" column in "2.0 Transactions" tab to</t>
  </si>
  <si>
    <t>Go to bottom right cell, then press TAB key</t>
  </si>
  <si>
    <t>Go to bottom right cell, click and drag the corner down</t>
  </si>
  <si>
    <t>Password protect the entire file with the password "excelisawesome".</t>
  </si>
  <si>
    <t>Password protect "2.0 Transactions" worksheet to hide all formulas in the "Tax" column.</t>
  </si>
  <si>
    <t>Prevent user from changing formulas in the "Weekday Num" and "Weekday Name" columns.</t>
  </si>
  <si>
    <t>Title: "Invalid Entry"</t>
  </si>
  <si>
    <t>"Transaction Date" between 1/1/13 and 12/31/13.</t>
  </si>
  <si>
    <t>Message "Please enter a date between 1/1/13 and 12/31/13" (or whatever the condition is).</t>
  </si>
  <si>
    <t>f)</t>
  </si>
  <si>
    <t>"Category" from drop down list of Categories in "Lookup Values" tab.</t>
  </si>
  <si>
    <t>"Account" from drop down list of Accounts in "Lookup Values" tab.</t>
  </si>
  <si>
    <t>g)</t>
  </si>
  <si>
    <t>"Payee" is between 2 and 30 characters long.</t>
  </si>
  <si>
    <t>Bonus Topics</t>
  </si>
  <si>
    <t>Cell Styles</t>
  </si>
  <si>
    <t xml:space="preserve">     Calculation --&gt; Black Font</t>
  </si>
  <si>
    <t xml:space="preserve">     Input --&gt; Blue Font</t>
  </si>
  <si>
    <t>Apply the following data validation to "2.0 Transaction Form" (test as you go):</t>
  </si>
  <si>
    <t>"Subcategory" is greater than or equal to 2 characters.</t>
  </si>
  <si>
    <t xml:space="preserve">     New Cell Style…</t>
  </si>
  <si>
    <t xml:space="preserve">     Merge Styles…</t>
  </si>
  <si>
    <t>only allow a date from 1/1/07 until today's date (automatically updates every day).</t>
  </si>
  <si>
    <t>Hide the "Lookup Values" tab and password protect Workbook to prevent it from unhidden.</t>
  </si>
  <si>
    <r>
      <t xml:space="preserve">"Transaction Time" is a valid time </t>
    </r>
    <r>
      <rPr>
        <i/>
        <sz val="11"/>
        <color theme="1"/>
        <rFont val="Calibri"/>
        <family val="2"/>
      </rPr>
      <t>(HINT: decimal between 0 and 1).</t>
    </r>
  </si>
  <si>
    <r>
      <t xml:space="preserve">*"Amount" is an even number </t>
    </r>
    <r>
      <rPr>
        <i/>
        <sz val="11"/>
        <color theme="1"/>
        <rFont val="Calibri"/>
        <family val="2"/>
      </rPr>
      <t>(HINT: use a custom formula).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</si>
</sst>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mm/dd/yy;@"/>
    <numFmt numFmtId="165" formatCode="0_);[Red]\(0\)"/>
    <numFmt numFmtId="166" formatCode="&quot;$&quot;#,##0.00"/>
    <numFmt numFmtId="167" formatCode="&quot;$&quot;#,##0"/>
  </numFmts>
  <fonts count="26" x14ac:knownFonts="1">
    <font>
      <sz val="11"/>
      <color theme="1"/>
      <name val="Calibri"/>
      <family val="2"/>
    </font>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b/>
      <i/>
      <u/>
      <sz val="11"/>
      <color theme="1"/>
      <name val="Calibri"/>
      <family val="2"/>
      <scheme val="minor"/>
    </font>
    <font>
      <sz val="11"/>
      <name val="Calibri"/>
      <family val="2"/>
      <scheme val="minor"/>
    </font>
    <font>
      <sz val="13"/>
      <color theme="1"/>
      <name val="Calibri"/>
      <family val="2"/>
      <scheme val="minor"/>
    </font>
    <font>
      <sz val="11"/>
      <color theme="1"/>
      <name val="Calibri"/>
      <family val="2"/>
    </font>
    <font>
      <sz val="14"/>
      <color theme="1"/>
      <name val="Calibri"/>
      <family val="2"/>
    </font>
    <font>
      <b/>
      <sz val="12"/>
      <color theme="1"/>
      <name val="Calibri"/>
      <family val="2"/>
    </font>
    <font>
      <b/>
      <sz val="10"/>
      <color theme="1"/>
      <name val="Calibri"/>
      <family val="2"/>
    </font>
    <font>
      <sz val="9"/>
      <color theme="1"/>
      <name val="Calibri"/>
      <family val="2"/>
    </font>
    <font>
      <b/>
      <sz val="9"/>
      <color theme="1"/>
      <name val="Calibri"/>
      <family val="2"/>
    </font>
    <font>
      <sz val="11"/>
      <color rgb="FFFF0000"/>
      <name val="Calibri"/>
      <family val="2"/>
      <scheme val="minor"/>
    </font>
    <font>
      <i/>
      <sz val="11"/>
      <color rgb="FF7F7F7F"/>
      <name val="Calibri"/>
      <family val="2"/>
      <scheme val="minor"/>
    </font>
    <font>
      <b/>
      <sz val="11"/>
      <color theme="0"/>
      <name val="Calibri"/>
      <family val="2"/>
    </font>
    <font>
      <sz val="11"/>
      <color theme="0" tint="-0.34998626667073579"/>
      <name val="Calibri"/>
      <family val="2"/>
    </font>
    <font>
      <b/>
      <sz val="11"/>
      <name val="Calibri"/>
      <family val="2"/>
    </font>
    <font>
      <b/>
      <i/>
      <sz val="11"/>
      <name val="Calibri"/>
      <family val="2"/>
      <scheme val="minor"/>
    </font>
    <font>
      <sz val="11"/>
      <color rgb="FF0070C0"/>
      <name val="Calibri"/>
      <family val="2"/>
      <scheme val="minor"/>
    </font>
    <font>
      <sz val="11"/>
      <color theme="1" tint="0.24994659260841701"/>
      <name val="Calibri"/>
      <family val="2"/>
      <scheme val="minor"/>
    </font>
    <font>
      <b/>
      <i/>
      <sz val="11"/>
      <color rgb="FF7030A0"/>
      <name val="Calibri"/>
      <family val="2"/>
    </font>
    <font>
      <b/>
      <sz val="11"/>
      <name val="Calibri"/>
      <family val="2"/>
      <scheme val="minor"/>
    </font>
    <font>
      <b/>
      <sz val="11"/>
      <color rgb="FF0070C0"/>
      <name val="Calibri"/>
      <family val="2"/>
      <scheme val="minor"/>
    </font>
    <font>
      <i/>
      <sz val="11"/>
      <color theme="1"/>
      <name val="Calibri"/>
      <family val="2"/>
    </font>
  </fonts>
  <fills count="35">
    <fill>
      <patternFill patternType="none"/>
    </fill>
    <fill>
      <patternFill patternType="gray125"/>
    </fill>
    <fill>
      <patternFill patternType="solid">
        <fgColor theme="6" tint="0.59999389629810485"/>
        <bgColor indexed="64"/>
      </patternFill>
    </fill>
    <fill>
      <patternFill patternType="solid">
        <fgColor theme="8" tint="0.59999389629810485"/>
        <bgColor theme="8" tint="0.59999389629810485"/>
      </patternFill>
    </fill>
    <fill>
      <patternFill patternType="solid">
        <fgColor rgb="FFFFFF00"/>
        <bgColor theme="8" tint="0.59999389629810485"/>
      </patternFill>
    </fill>
    <fill>
      <patternFill patternType="solid">
        <fgColor theme="5" tint="0.79998168889431442"/>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297D4"/>
        <bgColor indexed="64"/>
      </patternFill>
    </fill>
    <fill>
      <patternFill patternType="solid">
        <fgColor rgb="FF8E908F"/>
        <bgColor indexed="64"/>
      </patternFill>
    </fill>
    <fill>
      <patternFill patternType="solid">
        <fgColor rgb="FFFF40B4"/>
        <bgColor indexed="64"/>
      </patternFill>
    </fill>
    <fill>
      <patternFill patternType="solid">
        <fgColor rgb="FFFFD101"/>
        <bgColor indexed="64"/>
      </patternFill>
    </fill>
    <fill>
      <patternFill patternType="solid">
        <fgColor rgb="FFEE3325"/>
        <bgColor indexed="64"/>
      </patternFill>
    </fill>
    <fill>
      <patternFill patternType="solid">
        <fgColor rgb="FF7030A0"/>
        <bgColor indexed="64"/>
      </patternFill>
    </fill>
    <fill>
      <patternFill patternType="solid">
        <fgColor theme="1" tint="0.34998626667073579"/>
        <bgColor indexed="64"/>
      </patternFill>
    </fill>
  </fills>
  <borders count="25">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style="thin">
        <color theme="0" tint="-0.24994659260841701"/>
      </bottom>
      <diagonal/>
    </border>
    <border>
      <left/>
      <right style="thin">
        <color indexed="64"/>
      </right>
      <top style="thin">
        <color indexed="64"/>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auto="1"/>
      </right>
      <top/>
      <bottom style="thin">
        <color theme="0" tint="-0.24994659260841701"/>
      </bottom>
      <diagonal/>
    </border>
    <border>
      <left style="thin">
        <color auto="1"/>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right style="thin">
        <color indexed="64"/>
      </right>
      <top style="thin">
        <color theme="0" tint="-0.24994659260841701"/>
      </top>
      <bottom style="thin">
        <color auto="1"/>
      </bottom>
      <diagonal/>
    </border>
    <border>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9">
    <xf numFmtId="0" fontId="0" fillId="0" borderId="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20" fillId="0" borderId="24" applyNumberFormat="0" applyFill="0" applyAlignment="0">
      <protection locked="0"/>
    </xf>
    <xf numFmtId="0" fontId="6" fillId="0" borderId="0" applyNumberFormat="0" applyFill="0" applyBorder="0" applyAlignment="0"/>
    <xf numFmtId="0" fontId="21" fillId="0" borderId="0" applyNumberFormat="0" applyFill="0" applyBorder="0" applyAlignment="0"/>
    <xf numFmtId="0" fontId="14" fillId="0" borderId="0" applyNumberFormat="0" applyFill="0" applyBorder="0" applyAlignment="0" applyProtection="0"/>
    <xf numFmtId="0" fontId="15" fillId="0" borderId="0" applyNumberForma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xf numFmtId="0" fontId="16" fillId="29" borderId="0" applyNumberFormat="0" applyBorder="0" applyAlignment="0"/>
    <xf numFmtId="0" fontId="16" fillId="30" borderId="0" applyNumberFormat="0" applyBorder="0" applyAlignment="0"/>
    <xf numFmtId="0" fontId="18" fillId="31" borderId="0" applyNumberFormat="0" applyBorder="0" applyAlignment="0"/>
    <xf numFmtId="0" fontId="16" fillId="32" borderId="0" applyNumberFormat="0" applyBorder="0" applyAlignment="0"/>
    <xf numFmtId="0" fontId="16" fillId="33" borderId="0" applyNumberFormat="0" applyBorder="0" applyAlignment="0"/>
    <xf numFmtId="0" fontId="17" fillId="0" borderId="0" applyNumberFormat="0" applyFill="0" applyBorder="0" applyAlignment="0"/>
    <xf numFmtId="0" fontId="16" fillId="34" borderId="0" applyNumberFormat="0" applyBorder="0" applyAlignment="0"/>
    <xf numFmtId="167" fontId="19" fillId="0" borderId="0" applyNumberFormat="0" applyFill="0" applyBorder="0" applyAlignment="0" applyProtection="0">
      <alignment horizontal="right"/>
    </xf>
    <xf numFmtId="10" fontId="22" fillId="0" borderId="0" applyNumberFormat="0" applyFill="0" applyBorder="0" applyAlignment="0" applyProtection="0"/>
    <xf numFmtId="0" fontId="23" fillId="0" borderId="0" applyNumberFormat="0" applyFill="0" applyBorder="0" applyAlignment="0"/>
    <xf numFmtId="0" fontId="24" fillId="0" borderId="24" applyNumberFormat="0" applyFill="0" applyAlignment="0">
      <protection locked="0"/>
    </xf>
  </cellStyleXfs>
  <cellXfs count="89">
    <xf numFmtId="0" fontId="0" fillId="0" borderId="0" xfId="0"/>
    <xf numFmtId="0" fontId="0" fillId="0" borderId="0" xfId="0" applyProtection="1"/>
    <xf numFmtId="0" fontId="3" fillId="0" borderId="0" xfId="0" applyFont="1" applyProtection="1"/>
    <xf numFmtId="0" fontId="4" fillId="0" borderId="0" xfId="0" applyFont="1" applyProtection="1"/>
    <xf numFmtId="0" fontId="2" fillId="0" borderId="0" xfId="0" applyFont="1" applyProtection="1"/>
    <xf numFmtId="0" fontId="5" fillId="0" borderId="0" xfId="0" applyFont="1" applyProtection="1"/>
    <xf numFmtId="0" fontId="4" fillId="0" borderId="0" xfId="0" applyFont="1"/>
    <xf numFmtId="0" fontId="0" fillId="0" borderId="0" xfId="0" applyBorder="1"/>
    <xf numFmtId="0" fontId="0" fillId="0" borderId="0" xfId="0" applyFont="1" applyProtection="1"/>
    <xf numFmtId="10" fontId="6" fillId="0" borderId="0" xfId="0" applyNumberFormat="1" applyFont="1" applyAlignment="1">
      <alignment horizontal="right" vertical="center" wrapText="1"/>
    </xf>
    <xf numFmtId="0" fontId="7" fillId="0" borderId="0" xfId="0" applyFont="1"/>
    <xf numFmtId="0" fontId="9" fillId="0" borderId="0" xfId="0" applyFont="1" applyAlignment="1">
      <alignment horizontal="centerContinuous" vertical="top"/>
    </xf>
    <xf numFmtId="0" fontId="0" fillId="0" borderId="0" xfId="0" applyAlignment="1">
      <alignment horizontal="centerContinuous" vertical="top"/>
    </xf>
    <xf numFmtId="0" fontId="0" fillId="0" borderId="0" xfId="0"/>
    <xf numFmtId="0" fontId="0" fillId="0" borderId="0" xfId="0" applyAlignment="1">
      <alignment vertical="top"/>
    </xf>
    <xf numFmtId="0" fontId="10" fillId="0" borderId="7" xfId="0" applyFont="1" applyBorder="1" applyAlignment="1">
      <alignment horizontal="left" vertical="top" wrapText="1"/>
    </xf>
    <xf numFmtId="0" fontId="10" fillId="0" borderId="7" xfId="0" applyFont="1" applyBorder="1" applyAlignment="1">
      <alignment vertical="top" wrapText="1"/>
    </xf>
    <xf numFmtId="0" fontId="11" fillId="0" borderId="14" xfId="0" applyFont="1" applyBorder="1" applyAlignment="1">
      <alignment horizontal="left" vertical="top" wrapText="1"/>
    </xf>
    <xf numFmtId="0" fontId="11" fillId="0" borderId="15" xfId="0" applyFont="1" applyBorder="1" applyAlignment="1">
      <alignment vertical="top" wrapText="1"/>
    </xf>
    <xf numFmtId="0" fontId="12" fillId="0" borderId="16" xfId="0" applyFont="1" applyBorder="1" applyAlignment="1">
      <alignment vertical="top" wrapText="1"/>
    </xf>
    <xf numFmtId="0" fontId="12" fillId="0" borderId="17" xfId="0" applyFont="1" applyBorder="1" applyAlignment="1">
      <alignment vertical="top" wrapText="1"/>
    </xf>
    <xf numFmtId="0" fontId="12" fillId="0" borderId="18" xfId="0" applyFont="1" applyBorder="1" applyAlignment="1">
      <alignment vertical="top" wrapText="1"/>
    </xf>
    <xf numFmtId="0" fontId="0" fillId="0" borderId="0" xfId="0" applyBorder="1" applyAlignment="1">
      <alignment horizontal="left" vertical="top" wrapText="1"/>
    </xf>
    <xf numFmtId="0" fontId="8" fillId="0" borderId="0" xfId="0" applyFont="1" applyBorder="1" applyAlignment="1">
      <alignment vertical="top" wrapText="1"/>
    </xf>
    <xf numFmtId="0" fontId="0" fillId="0" borderId="0" xfId="0" applyBorder="1" applyAlignment="1">
      <alignment vertical="top" wrapText="1"/>
    </xf>
    <xf numFmtId="0" fontId="0" fillId="0" borderId="0" xfId="0" applyBorder="1"/>
    <xf numFmtId="0" fontId="11" fillId="0" borderId="19" xfId="0" applyFont="1" applyBorder="1" applyAlignment="1">
      <alignment horizontal="left" vertical="top" wrapText="1"/>
    </xf>
    <xf numFmtId="0" fontId="11" fillId="0" borderId="20" xfId="0" applyFont="1" applyBorder="1" applyAlignment="1">
      <alignment vertical="top" wrapText="1"/>
    </xf>
    <xf numFmtId="0" fontId="12" fillId="0" borderId="21" xfId="0" applyFont="1" applyBorder="1" applyAlignment="1">
      <alignment vertical="top" wrapText="1"/>
    </xf>
    <xf numFmtId="0" fontId="12" fillId="0" borderId="22" xfId="0" applyFont="1" applyBorder="1" applyAlignment="1">
      <alignment vertical="top" wrapText="1"/>
    </xf>
    <xf numFmtId="0" fontId="12" fillId="0" borderId="23" xfId="0" applyFont="1" applyBorder="1" applyAlignment="1">
      <alignment vertical="top" wrapText="1"/>
    </xf>
    <xf numFmtId="0" fontId="0" fillId="0" borderId="0" xfId="0" applyAlignment="1">
      <alignment horizontal="left" vertical="top"/>
    </xf>
    <xf numFmtId="0" fontId="0" fillId="0" borderId="0" xfId="0" applyAlignment="1">
      <alignment horizontal="left"/>
    </xf>
    <xf numFmtId="0" fontId="0" fillId="0" borderId="0" xfId="0" applyAlignment="1">
      <alignment horizontal="right"/>
    </xf>
    <xf numFmtId="0" fontId="11" fillId="5" borderId="9" xfId="0" applyFont="1" applyFill="1" applyBorder="1" applyAlignment="1">
      <alignment horizontal="left" vertical="top" wrapText="1"/>
    </xf>
    <xf numFmtId="0" fontId="11" fillId="5" borderId="10" xfId="0" applyFont="1" applyFill="1" applyBorder="1" applyAlignment="1">
      <alignment vertical="top" wrapText="1"/>
    </xf>
    <xf numFmtId="0" fontId="12" fillId="5" borderId="11" xfId="0" applyFont="1" applyFill="1" applyBorder="1" applyAlignment="1">
      <alignment vertical="top" wrapText="1"/>
    </xf>
    <xf numFmtId="0" fontId="12" fillId="5" borderId="12" xfId="0" applyFont="1" applyFill="1" applyBorder="1" applyAlignment="1">
      <alignment vertical="top" wrapText="1"/>
    </xf>
    <xf numFmtId="0" fontId="12" fillId="5" borderId="13" xfId="0" applyFont="1" applyFill="1" applyBorder="1" applyAlignment="1">
      <alignment vertical="top" wrapText="1"/>
    </xf>
    <xf numFmtId="0" fontId="11" fillId="6" borderId="9" xfId="0" applyFont="1" applyFill="1" applyBorder="1" applyAlignment="1">
      <alignment horizontal="left" vertical="top" wrapText="1"/>
    </xf>
    <xf numFmtId="0" fontId="11" fillId="6" borderId="10" xfId="0" applyFont="1" applyFill="1" applyBorder="1" applyAlignment="1">
      <alignment vertical="top" wrapText="1"/>
    </xf>
    <xf numFmtId="0" fontId="12" fillId="6" borderId="11" xfId="0" applyFont="1" applyFill="1" applyBorder="1" applyAlignment="1">
      <alignment vertical="top" wrapText="1"/>
    </xf>
    <xf numFmtId="0" fontId="12" fillId="6" borderId="12" xfId="0" applyFont="1" applyFill="1" applyBorder="1" applyAlignment="1">
      <alignment vertical="top" wrapText="1"/>
    </xf>
    <xf numFmtId="0" fontId="12" fillId="6" borderId="13" xfId="0" applyFont="1" applyFill="1" applyBorder="1" applyAlignment="1">
      <alignment vertical="top" wrapText="1"/>
    </xf>
    <xf numFmtId="0" fontId="11" fillId="6" borderId="14" xfId="0" applyFont="1" applyFill="1" applyBorder="1" applyAlignment="1">
      <alignment horizontal="left" vertical="top" wrapText="1"/>
    </xf>
    <xf numFmtId="0" fontId="11" fillId="6" borderId="15" xfId="0" applyFont="1" applyFill="1" applyBorder="1" applyAlignment="1">
      <alignment vertical="top" wrapText="1"/>
    </xf>
    <xf numFmtId="0" fontId="12" fillId="6" borderId="16" xfId="0" applyFont="1" applyFill="1" applyBorder="1" applyAlignment="1">
      <alignment vertical="top" wrapText="1"/>
    </xf>
    <xf numFmtId="0" fontId="12" fillId="6" borderId="17" xfId="0" applyFont="1" applyFill="1" applyBorder="1" applyAlignment="1">
      <alignment vertical="top" wrapText="1"/>
    </xf>
    <xf numFmtId="0" fontId="12" fillId="6" borderId="18" xfId="0" applyFont="1" applyFill="1" applyBorder="1" applyAlignment="1">
      <alignment vertical="top" wrapText="1"/>
    </xf>
    <xf numFmtId="0" fontId="11" fillId="6" borderId="19" xfId="0" applyFont="1" applyFill="1" applyBorder="1" applyAlignment="1">
      <alignment horizontal="left" vertical="top" wrapText="1"/>
    </xf>
    <xf numFmtId="0" fontId="11" fillId="6" borderId="20" xfId="0" applyFont="1" applyFill="1" applyBorder="1" applyAlignment="1">
      <alignment vertical="top" wrapText="1"/>
    </xf>
    <xf numFmtId="0" fontId="12" fillId="6" borderId="21" xfId="0" applyFont="1" applyFill="1" applyBorder="1" applyAlignment="1">
      <alignment vertical="top" wrapText="1"/>
    </xf>
    <xf numFmtId="0" fontId="12" fillId="6" borderId="22" xfId="0" applyFont="1" applyFill="1" applyBorder="1" applyAlignment="1">
      <alignment vertical="top" wrapText="1"/>
    </xf>
    <xf numFmtId="0" fontId="12" fillId="6" borderId="23" xfId="0" applyFont="1" applyFill="1" applyBorder="1" applyAlignment="1">
      <alignment vertical="top" wrapText="1"/>
    </xf>
    <xf numFmtId="0" fontId="0" fillId="0" borderId="0" xfId="0" applyFont="1" applyAlignment="1">
      <alignment horizontal="left" textRotation="90" wrapText="1"/>
    </xf>
    <xf numFmtId="0" fontId="0" fillId="0" borderId="0" xfId="0" applyAlignment="1">
      <alignment horizontal="left" wrapText="1"/>
    </xf>
    <xf numFmtId="0" fontId="6" fillId="3" borderId="0" xfId="0" applyFont="1" applyFill="1" applyBorder="1" applyAlignment="1">
      <alignment horizontal="left"/>
    </xf>
    <xf numFmtId="164" fontId="6" fillId="4" borderId="0" xfId="0" applyNumberFormat="1" applyFont="1" applyFill="1" applyBorder="1" applyAlignment="1">
      <alignment horizontal="left"/>
    </xf>
    <xf numFmtId="165" fontId="6" fillId="3" borderId="0" xfId="0" applyNumberFormat="1" applyFont="1" applyFill="1" applyBorder="1" applyAlignment="1">
      <alignment horizontal="left"/>
    </xf>
    <xf numFmtId="18" fontId="6" fillId="4" borderId="0" xfId="0" applyNumberFormat="1" applyFont="1" applyFill="1" applyBorder="1" applyAlignment="1">
      <alignment horizontal="left"/>
    </xf>
    <xf numFmtId="0" fontId="6" fillId="4" borderId="0" xfId="0" applyFont="1" applyFill="1" applyBorder="1" applyAlignment="1">
      <alignment horizontal="left"/>
    </xf>
    <xf numFmtId="166" fontId="6" fillId="4" borderId="0" xfId="0" applyNumberFormat="1" applyFont="1" applyFill="1" applyBorder="1" applyAlignment="1">
      <alignment horizontal="right"/>
    </xf>
    <xf numFmtId="8" fontId="6" fillId="3" borderId="0" xfId="0" applyNumberFormat="1" applyFont="1" applyFill="1" applyBorder="1" applyAlignment="1">
      <alignment horizontal="right"/>
    </xf>
    <xf numFmtId="0" fontId="0" fillId="0" borderId="0" xfId="0" applyAlignment="1">
      <alignment horizontal="right" wrapText="1"/>
    </xf>
    <xf numFmtId="165" fontId="6" fillId="0" borderId="0" xfId="0" applyNumberFormat="1" applyFont="1" applyFill="1" applyBorder="1" applyAlignment="1" applyProtection="1">
      <alignment horizontal="left"/>
    </xf>
    <xf numFmtId="0" fontId="0" fillId="2" borderId="0" xfId="0" applyFill="1" applyBorder="1" applyProtection="1"/>
    <xf numFmtId="0" fontId="0" fillId="2" borderId="3" xfId="0" applyFill="1" applyBorder="1" applyProtection="1"/>
    <xf numFmtId="0" fontId="4" fillId="2" borderId="1" xfId="0" applyFont="1" applyFill="1" applyBorder="1" applyProtection="1"/>
    <xf numFmtId="0" fontId="0" fillId="2" borderId="1" xfId="0" applyFill="1" applyBorder="1" applyProtection="1"/>
    <xf numFmtId="0" fontId="0" fillId="2" borderId="4" xfId="0" applyFill="1" applyBorder="1" applyProtection="1"/>
    <xf numFmtId="0" fontId="0" fillId="2" borderId="0" xfId="0" applyFill="1" applyProtection="1"/>
    <xf numFmtId="0" fontId="0" fillId="2" borderId="2" xfId="0" applyFill="1" applyBorder="1" applyProtection="1"/>
    <xf numFmtId="0" fontId="0" fillId="2" borderId="5" xfId="0" applyFill="1" applyBorder="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0" fillId="0" borderId="0" xfId="0" applyFont="1" applyBorder="1" applyAlignment="1" applyProtection="1">
      <alignment horizontal="left" textRotation="90" wrapText="1"/>
    </xf>
    <xf numFmtId="0" fontId="0" fillId="0" borderId="0" xfId="0" applyFont="1" applyBorder="1" applyAlignment="1" applyProtection="1">
      <alignment horizontal="left" wrapText="1"/>
    </xf>
    <xf numFmtId="166" fontId="0" fillId="0" borderId="0" xfId="0" applyNumberFormat="1" applyFont="1" applyBorder="1" applyAlignment="1" applyProtection="1">
      <alignment horizontal="right" wrapText="1"/>
    </xf>
    <xf numFmtId="0" fontId="2" fillId="0" borderId="0" xfId="0" applyFont="1" applyBorder="1" applyAlignment="1" applyProtection="1">
      <alignment horizontal="center" vertical="center" wrapText="1"/>
    </xf>
    <xf numFmtId="0" fontId="6" fillId="0" borderId="0" xfId="0" applyFont="1" applyFill="1" applyBorder="1" applyAlignment="1" applyProtection="1">
      <alignment horizontal="left"/>
    </xf>
    <xf numFmtId="164" fontId="6" fillId="0" borderId="0" xfId="0" applyNumberFormat="1" applyFont="1" applyFill="1" applyBorder="1" applyAlignment="1" applyProtection="1">
      <alignment horizontal="left"/>
    </xf>
    <xf numFmtId="166" fontId="6" fillId="0" borderId="0" xfId="0" applyNumberFormat="1" applyFont="1" applyFill="1" applyBorder="1" applyAlignment="1" applyProtection="1">
      <alignment horizontal="right"/>
    </xf>
    <xf numFmtId="0" fontId="0" fillId="0" borderId="0" xfId="0" applyBorder="1" applyProtection="1"/>
    <xf numFmtId="0" fontId="0" fillId="0" borderId="0" xfId="0" applyBorder="1" applyAlignment="1" applyProtection="1">
      <alignment horizontal="right"/>
    </xf>
    <xf numFmtId="0" fontId="0" fillId="0" borderId="0" xfId="0" applyNumberFormat="1" applyBorder="1" applyAlignment="1" applyProtection="1">
      <alignment horizontal="center"/>
    </xf>
    <xf numFmtId="166" fontId="0" fillId="0" borderId="0" xfId="0" applyNumberFormat="1" applyBorder="1" applyAlignment="1" applyProtection="1">
      <alignment horizontal="right"/>
    </xf>
    <xf numFmtId="0" fontId="0" fillId="0" borderId="0" xfId="0" applyBorder="1" applyAlignment="1" applyProtection="1">
      <alignment horizontal="center"/>
    </xf>
    <xf numFmtId="164" fontId="0" fillId="0" borderId="0" xfId="0" applyNumberFormat="1" applyBorder="1" applyAlignment="1" applyProtection="1">
      <alignment horizontal="center"/>
    </xf>
  </cellXfs>
  <cellStyles count="39">
    <cellStyle name="01 Header" xfId="27" xr:uid="{DF81007E-4953-4F4D-926F-5152898266B9}"/>
    <cellStyle name="02 Header" xfId="28" xr:uid="{B6FEB7B3-6AE1-480B-A1C2-0BE8CF1A3900}"/>
    <cellStyle name="03 Header" xfId="29" xr:uid="{E5FF9027-953D-4E87-A7D7-219181D33B1B}"/>
    <cellStyle name="04 Header" xfId="30" xr:uid="{559AF3A9-E9E8-484F-B5D9-AA83144BC7A8}"/>
    <cellStyle name="05 Header" xfId="31" xr:uid="{30DE054E-2573-45F9-A6EE-01DD11CC5202}"/>
    <cellStyle name="06 Header" xfId="32" xr:uid="{069BED39-28C2-4038-AEB7-54F126A11C07}"/>
    <cellStyle name="20% - Accent1" xfId="9" builtinId="30" customBuiltin="1"/>
    <cellStyle name="20% - Accent2" xfId="12" builtinId="34" customBuiltin="1"/>
    <cellStyle name="20% - Accent3" xfId="15" builtinId="38" customBuiltin="1"/>
    <cellStyle name="20% - Accent4" xfId="18" builtinId="42" customBuiltin="1"/>
    <cellStyle name="20% - Accent5" xfId="21" builtinId="46" customBuiltin="1"/>
    <cellStyle name="20% - Accent6" xfId="24" builtinId="50" customBuiltin="1"/>
    <cellStyle name="40% - Accent1" xfId="10" builtinId="31" customBuiltin="1"/>
    <cellStyle name="40% - Accent2" xfId="13" builtinId="35" customBuiltin="1"/>
    <cellStyle name="40% - Accent3" xfId="16" builtinId="39" customBuiltin="1"/>
    <cellStyle name="40% - Accent4" xfId="19" builtinId="43" customBuiltin="1"/>
    <cellStyle name="40% - Accent5" xfId="22" builtinId="47" customBuiltin="1"/>
    <cellStyle name="40% - Accent6" xfId="25" builtinId="51" customBuiltin="1"/>
    <cellStyle name="60% - Accent1" xfId="11" builtinId="32" customBuiltin="1"/>
    <cellStyle name="60% - Accent2" xfId="14" builtinId="36" customBuiltin="1"/>
    <cellStyle name="60% - Accent3" xfId="17" builtinId="40" customBuiltin="1"/>
    <cellStyle name="60% - Accent4" xfId="20" builtinId="44" customBuiltin="1"/>
    <cellStyle name="60% - Accent5" xfId="23" builtinId="48" customBuiltin="1"/>
    <cellStyle name="60% - Accent6" xfId="26" builtinId="52" customBuiltin="1"/>
    <cellStyle name="Backend Calculation" xfId="33" xr:uid="{51F7DC72-A51F-4BB2-9A51-AB8EA2C031E8}"/>
    <cellStyle name="Backend Header" xfId="34" xr:uid="{8ED47DA0-0397-4AC7-9527-350656241BB8}"/>
    <cellStyle name="Bad" xfId="2" builtinId="27" customBuiltin="1"/>
    <cellStyle name="Calculation" xfId="5" builtinId="22" customBuiltin="1"/>
    <cellStyle name="Explanatory Text" xfId="8" builtinId="53" customBuiltin="1"/>
    <cellStyle name="Good" xfId="1" builtinId="26" customBuiltin="1"/>
    <cellStyle name="Highlight Difference" xfId="35" xr:uid="{661C2100-F9A7-4B4C-B147-A65ECC9385C7}"/>
    <cellStyle name="Input" xfId="4" builtinId="20" customBuiltin="1"/>
    <cellStyle name="Linked Cell" xfId="6" builtinId="24" customBuiltin="1"/>
    <cellStyle name="Neutral" xfId="3" builtinId="28" customBuiltin="1"/>
    <cellStyle name="Normal" xfId="0" builtinId="0" customBuiltin="1"/>
    <cellStyle name="Reminder" xfId="36" xr:uid="{2F96F24F-74D4-42BF-82A4-BCACFB6D2562}"/>
    <cellStyle name="Total Calculation" xfId="37" xr:uid="{F8A9698D-1DB1-48B3-B0A6-07FBA747DA05}"/>
    <cellStyle name="Total Input" xfId="38" xr:uid="{1DCEF02D-4A98-4B5A-9549-A493FED0FC1E}"/>
    <cellStyle name="Warning Text" xfId="7" builtinId="11" customBuiltin="1"/>
  </cellStyles>
  <dxfs count="22">
    <dxf>
      <font>
        <b val="0"/>
        <i val="0"/>
        <strike val="0"/>
        <condense val="0"/>
        <extend val="0"/>
        <outline val="0"/>
        <shadow val="0"/>
        <u val="none"/>
        <vertAlign val="baseline"/>
        <sz val="11"/>
        <color auto="1"/>
        <name val="Calibri"/>
        <scheme val="minor"/>
      </font>
      <fill>
        <patternFill patternType="solid">
          <fgColor theme="8" tint="0.59999389629810485"/>
          <bgColor theme="8" tint="0.5999938962981048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2" formatCode="&quot;$&quot;#,##0.00_);[Red]\(&quot;$&quot;#,##0.00\)"/>
      <fill>
        <patternFill patternType="solid">
          <fgColor theme="8" tint="0.59999389629810485"/>
          <bgColor theme="8" tint="0.5999938962981048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quot;$&quot;#,##0.00"/>
      <fill>
        <patternFill patternType="solid">
          <fgColor theme="8" tint="0.59999389629810485"/>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theme="8" tint="0.59999389629810485"/>
          <bgColor rgb="FFFFFF00"/>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theme="8" tint="0.59999389629810485"/>
          <bgColor rgb="FFFFFF00"/>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theme="8" tint="0.59999389629810485"/>
          <bgColor rgb="FFFFFF00"/>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theme="8" tint="0.59999389629810485"/>
          <bgColor rgb="FFFFFF00"/>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23" formatCode="h:mm\ AM/PM"/>
      <fill>
        <patternFill patternType="solid">
          <fgColor theme="8" tint="0.59999389629810485"/>
          <bgColor rgb="FFFFFF00"/>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0_);[Red]\(0\)"/>
      <fill>
        <patternFill patternType="solid">
          <fgColor theme="8" tint="0.59999389629810485"/>
          <bgColor theme="8" tint="0.5999938962981048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0_);[Red]\(0\)"/>
      <fill>
        <patternFill patternType="solid">
          <fgColor theme="8" tint="0.59999389629810485"/>
          <bgColor theme="8" tint="0.5999938962981048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0_);[Red]\(0\)"/>
      <fill>
        <patternFill patternType="solid">
          <fgColor theme="8" tint="0.59999389629810485"/>
          <bgColor theme="8" tint="0.5999938962981048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0_);[Red]\(0\)"/>
      <fill>
        <patternFill patternType="solid">
          <fgColor theme="8" tint="0.59999389629810485"/>
          <bgColor theme="8" tint="0.5999938962981048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0_);[Red]\(0\)"/>
      <fill>
        <patternFill patternType="solid">
          <fgColor theme="8" tint="0.59999389629810485"/>
          <bgColor theme="8" tint="0.5999938962981048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0_);[Red]\(0\)"/>
      <fill>
        <patternFill patternType="solid">
          <fgColor theme="8" tint="0.59999389629810485"/>
          <bgColor theme="8" tint="0.5999938962981048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mm/dd/yy;@"/>
      <fill>
        <patternFill patternType="solid">
          <fgColor theme="8" tint="0.59999389629810485"/>
          <bgColor rgb="FFFFFF00"/>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theme="8" tint="0.59999389629810485"/>
          <bgColor theme="8" tint="0.59999389629810485"/>
        </patternFill>
      </fill>
      <alignment horizontal="left" vertical="bottom" textRotation="0" wrapText="0" indent="0" justifyLastLine="0" shrinkToFit="0" readingOrder="0"/>
    </dxf>
    <dxf>
      <border outline="0">
        <top style="thin">
          <color theme="0"/>
        </top>
      </border>
    </dxf>
    <dxf>
      <border outline="0">
        <bottom style="thin">
          <color theme="0"/>
        </bottom>
      </border>
    </dxf>
    <dxf>
      <alignment horizontal="left" vertical="bottom" textRotation="0" wrapText="0" indent="0" justifyLastLine="0" shrinkToFit="0" readingOrder="0"/>
    </dxf>
    <dxf>
      <alignment horizontal="left" vertical="bottom" textRotation="0" wrapText="1" indent="0" justifyLastLine="0" shrinkToFit="0" readingOrder="0"/>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Linked_Form" displayName="Tbl_Linked_Form" ref="A1:P2" totalsRowShown="0" headerRowDxfId="19" dataDxfId="18" tableBorderDxfId="17" totalsRowBorderDxfId="16">
  <tableColumns count="16">
    <tableColumn id="1" xr3:uid="{00000000-0010-0000-0000-000001000000}" name="Transaction ID" dataDxfId="15"/>
    <tableColumn id="3" xr3:uid="{00000000-0010-0000-0000-000003000000}" name="Transaction Date" dataDxfId="14"/>
    <tableColumn id="4" xr3:uid="{00000000-0010-0000-0000-000004000000}" name="Year" dataDxfId="13"/>
    <tableColumn id="5" xr3:uid="{00000000-0010-0000-0000-000005000000}" name="Month Num" dataDxfId="12"/>
    <tableColumn id="6" xr3:uid="{00000000-0010-0000-0000-000006000000}" name="Month" dataDxfId="11"/>
    <tableColumn id="7" xr3:uid="{00000000-0010-0000-0000-000007000000}" name="Day Num" dataDxfId="10"/>
    <tableColumn id="8" xr3:uid="{00000000-0010-0000-0000-000008000000}" name="Weekday Num" dataDxfId="9"/>
    <tableColumn id="9" xr3:uid="{00000000-0010-0000-0000-000009000000}" name="Weekday" dataDxfId="8"/>
    <tableColumn id="10" xr3:uid="{00000000-0010-0000-0000-00000A000000}" name="Transaction Time" dataDxfId="7"/>
    <tableColumn id="12" xr3:uid="{00000000-0010-0000-0000-00000C000000}" name="Category" dataDxfId="6"/>
    <tableColumn id="13" xr3:uid="{00000000-0010-0000-0000-00000D000000}" name="Subcategory" dataDxfId="5"/>
    <tableColumn id="14" xr3:uid="{00000000-0010-0000-0000-00000E000000}" name="Payee" dataDxfId="4"/>
    <tableColumn id="15" xr3:uid="{00000000-0010-0000-0000-00000F000000}" name="Account" dataDxfId="3"/>
    <tableColumn id="16" xr3:uid="{00000000-0010-0000-0000-000010000000}" name="Amount" dataDxfId="2"/>
    <tableColumn id="17" xr3:uid="{00000000-0010-0000-0000-000011000000}" name="Tax" dataDxfId="1"/>
    <tableColumn id="18" xr3:uid="{00000000-0010-0000-0000-000012000000}" name="Type" dataDxfId="0"/>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4"/>
  <sheetViews>
    <sheetView tabSelected="1" zoomScale="125" zoomScaleNormal="125" workbookViewId="0">
      <pane xSplit="1" ySplit="1" topLeftCell="B2" activePane="bottomRight" state="frozen"/>
      <selection pane="topRight" activeCell="B1" sqref="B1"/>
      <selection pane="bottomLeft" activeCell="A3" sqref="A3"/>
      <selection pane="bottomRight" activeCell="B2" sqref="B2"/>
    </sheetView>
  </sheetViews>
  <sheetFormatPr defaultRowHeight="15" x14ac:dyDescent="0.25"/>
  <cols>
    <col min="1" max="1" width="2.140625" style="1" customWidth="1"/>
    <col min="2" max="2" width="64.42578125" style="1" customWidth="1"/>
    <col min="3" max="3" width="11.42578125" style="1" customWidth="1"/>
    <col min="4" max="4" width="9.140625" style="1" customWidth="1"/>
    <col min="5" max="5" width="12" style="1" customWidth="1"/>
    <col min="6" max="6" width="10.42578125" style="1" customWidth="1"/>
    <col min="7" max="7" width="13.5703125" style="1" customWidth="1"/>
    <col min="8" max="8" width="8" style="1" customWidth="1"/>
    <col min="9" max="9" width="8.42578125" style="1" customWidth="1"/>
    <col min="10" max="10" width="11.85546875" style="1" customWidth="1"/>
    <col min="11" max="16384" width="9.140625" style="1"/>
  </cols>
  <sheetData>
    <row r="1" spans="1:3" ht="17.25" x14ac:dyDescent="0.3">
      <c r="A1"/>
      <c r="B1" s="10" t="s">
        <v>90</v>
      </c>
    </row>
    <row r="3" spans="1:3" x14ac:dyDescent="0.25">
      <c r="B3" s="3" t="s">
        <v>130</v>
      </c>
    </row>
    <row r="4" spans="1:3" x14ac:dyDescent="0.25">
      <c r="A4" s="1">
        <v>1</v>
      </c>
      <c r="B4" s="1" t="s">
        <v>131</v>
      </c>
    </row>
    <row r="5" spans="1:3" x14ac:dyDescent="0.25">
      <c r="A5" s="1">
        <v>2</v>
      </c>
      <c r="B5" s="1" t="s">
        <v>132</v>
      </c>
    </row>
    <row r="6" spans="1:3" x14ac:dyDescent="0.25">
      <c r="A6" s="1">
        <v>3</v>
      </c>
      <c r="B6" s="1" t="s">
        <v>133</v>
      </c>
    </row>
    <row r="7" spans="1:3" x14ac:dyDescent="0.25">
      <c r="A7" s="1">
        <v>4</v>
      </c>
      <c r="B7" s="1" t="s">
        <v>134</v>
      </c>
    </row>
    <row r="8" spans="1:3" x14ac:dyDescent="0.25">
      <c r="A8" s="1">
        <v>5</v>
      </c>
      <c r="B8" s="1" t="s">
        <v>135</v>
      </c>
    </row>
    <row r="10" spans="1:3" x14ac:dyDescent="0.25">
      <c r="A10" s="4">
        <v>1</v>
      </c>
      <c r="B10" s="3" t="s">
        <v>48</v>
      </c>
    </row>
    <row r="11" spans="1:3" x14ac:dyDescent="0.25">
      <c r="B11" s="1" t="s">
        <v>53</v>
      </c>
    </row>
    <row r="12" spans="1:3" x14ac:dyDescent="0.25">
      <c r="B12" s="1" t="s">
        <v>54</v>
      </c>
    </row>
    <row r="13" spans="1:3" x14ac:dyDescent="0.25">
      <c r="B13" s="1" t="s">
        <v>55</v>
      </c>
    </row>
    <row r="15" spans="1:3" x14ac:dyDescent="0.25">
      <c r="A15" s="4">
        <v>2</v>
      </c>
      <c r="B15" s="3" t="s">
        <v>49</v>
      </c>
    </row>
    <row r="16" spans="1:3" x14ac:dyDescent="0.25">
      <c r="A16" s="4"/>
      <c r="B16" s="4" t="s">
        <v>142</v>
      </c>
      <c r="C16" s="4" t="s">
        <v>143</v>
      </c>
    </row>
    <row r="17" spans="1:3" x14ac:dyDescent="0.25">
      <c r="B17" s="1" t="s">
        <v>56</v>
      </c>
      <c r="C17" s="1" t="s">
        <v>144</v>
      </c>
    </row>
    <row r="18" spans="1:3" x14ac:dyDescent="0.25">
      <c r="B18" s="1" t="s">
        <v>141</v>
      </c>
      <c r="C18" s="1" t="s">
        <v>141</v>
      </c>
    </row>
    <row r="19" spans="1:3" x14ac:dyDescent="0.25">
      <c r="B19" s="1" t="s">
        <v>149</v>
      </c>
      <c r="C19" s="1" t="s">
        <v>149</v>
      </c>
    </row>
    <row r="21" spans="1:3" x14ac:dyDescent="0.25">
      <c r="A21" s="4">
        <v>3</v>
      </c>
      <c r="B21" s="3" t="s">
        <v>50</v>
      </c>
    </row>
    <row r="22" spans="1:3" x14ac:dyDescent="0.25">
      <c r="A22" s="4"/>
      <c r="B22" s="4" t="s">
        <v>142</v>
      </c>
      <c r="C22" s="4" t="s">
        <v>143</v>
      </c>
    </row>
    <row r="23" spans="1:3" x14ac:dyDescent="0.25">
      <c r="B23" s="1" t="s">
        <v>145</v>
      </c>
      <c r="C23" s="1" t="s">
        <v>150</v>
      </c>
    </row>
    <row r="24" spans="1:3" x14ac:dyDescent="0.25">
      <c r="B24" s="1" t="s">
        <v>147</v>
      </c>
      <c r="C24" s="1" t="s">
        <v>152</v>
      </c>
    </row>
    <row r="25" spans="1:3" x14ac:dyDescent="0.25">
      <c r="B25" s="1" t="s">
        <v>148</v>
      </c>
      <c r="C25" s="1" t="s">
        <v>153</v>
      </c>
    </row>
    <row r="26" spans="1:3" x14ac:dyDescent="0.25">
      <c r="B26" s="1" t="s">
        <v>146</v>
      </c>
      <c r="C26" s="1" t="s">
        <v>146</v>
      </c>
    </row>
    <row r="27" spans="1:3" x14ac:dyDescent="0.25">
      <c r="B27" s="2" t="s">
        <v>151</v>
      </c>
      <c r="C27" s="2" t="s">
        <v>151</v>
      </c>
    </row>
    <row r="29" spans="1:3" x14ac:dyDescent="0.25">
      <c r="A29" s="4">
        <v>4</v>
      </c>
      <c r="B29" s="3" t="s">
        <v>51</v>
      </c>
    </row>
    <row r="30" spans="1:3" x14ac:dyDescent="0.25">
      <c r="B30" s="1" t="s">
        <v>57</v>
      </c>
    </row>
    <row r="31" spans="1:3" x14ac:dyDescent="0.25">
      <c r="B31" s="1" t="s">
        <v>58</v>
      </c>
    </row>
    <row r="32" spans="1:3" x14ac:dyDescent="0.25">
      <c r="B32" s="1" t="s">
        <v>59</v>
      </c>
    </row>
    <row r="33" spans="1:3" x14ac:dyDescent="0.25">
      <c r="B33" s="1" t="s">
        <v>60</v>
      </c>
    </row>
    <row r="34" spans="1:3" x14ac:dyDescent="0.25">
      <c r="B34" s="1" t="s">
        <v>61</v>
      </c>
    </row>
    <row r="35" spans="1:3" x14ac:dyDescent="0.25">
      <c r="B35" s="1" t="s">
        <v>62</v>
      </c>
    </row>
    <row r="36" spans="1:3" x14ac:dyDescent="0.25">
      <c r="B36" s="1" t="s">
        <v>199</v>
      </c>
    </row>
    <row r="37" spans="1:3" x14ac:dyDescent="0.25">
      <c r="B37" s="1" t="s">
        <v>63</v>
      </c>
    </row>
    <row r="38" spans="1:3" x14ac:dyDescent="0.25">
      <c r="B38" s="1" t="s">
        <v>198</v>
      </c>
    </row>
    <row r="40" spans="1:3" x14ac:dyDescent="0.25">
      <c r="B40" s="5" t="s">
        <v>112</v>
      </c>
    </row>
    <row r="41" spans="1:3" x14ac:dyDescent="0.25">
      <c r="A41" s="1">
        <v>1</v>
      </c>
      <c r="B41" s="1" t="s">
        <v>188</v>
      </c>
    </row>
    <row r="42" spans="1:3" x14ac:dyDescent="0.25">
      <c r="A42" s="1">
        <v>2</v>
      </c>
      <c r="B42" s="1" t="s">
        <v>189</v>
      </c>
    </row>
    <row r="43" spans="1:3" x14ac:dyDescent="0.25">
      <c r="A43" s="1">
        <v>3</v>
      </c>
      <c r="B43" s="1" t="s">
        <v>187</v>
      </c>
    </row>
    <row r="44" spans="1:3" x14ac:dyDescent="0.25">
      <c r="A44" s="1">
        <v>4</v>
      </c>
      <c r="B44" s="1" t="s">
        <v>194</v>
      </c>
    </row>
    <row r="45" spans="1:3" x14ac:dyDescent="0.25">
      <c r="A45" s="1">
        <v>5</v>
      </c>
      <c r="B45" s="1" t="s">
        <v>195</v>
      </c>
    </row>
    <row r="47" spans="1:3" x14ac:dyDescent="0.25">
      <c r="A47" s="4">
        <v>5</v>
      </c>
      <c r="B47" s="3" t="s">
        <v>52</v>
      </c>
    </row>
    <row r="48" spans="1:3" x14ac:dyDescent="0.25">
      <c r="B48" s="1" t="s">
        <v>64</v>
      </c>
      <c r="C48" s="1" t="s">
        <v>65</v>
      </c>
    </row>
    <row r="49" spans="1:3" x14ac:dyDescent="0.25">
      <c r="B49" s="1" t="s">
        <v>66</v>
      </c>
      <c r="C49" s="1" t="s">
        <v>196</v>
      </c>
    </row>
    <row r="50" spans="1:3" x14ac:dyDescent="0.25">
      <c r="B50" s="1" t="s">
        <v>190</v>
      </c>
      <c r="C50" s="1" t="s">
        <v>197</v>
      </c>
    </row>
    <row r="51" spans="1:3" x14ac:dyDescent="0.25">
      <c r="B51" s="1" t="s">
        <v>69</v>
      </c>
    </row>
    <row r="52" spans="1:3" x14ac:dyDescent="0.25">
      <c r="B52" s="1" t="s">
        <v>68</v>
      </c>
    </row>
    <row r="53" spans="1:3" x14ac:dyDescent="0.25">
      <c r="B53" s="1" t="s">
        <v>67</v>
      </c>
    </row>
    <row r="54" spans="1:3" x14ac:dyDescent="0.25">
      <c r="B54" s="1" t="s">
        <v>114</v>
      </c>
    </row>
    <row r="56" spans="1:3" x14ac:dyDescent="0.25">
      <c r="B56" s="3" t="s">
        <v>71</v>
      </c>
    </row>
    <row r="57" spans="1:3" x14ac:dyDescent="0.25">
      <c r="B57" s="8" t="s">
        <v>72</v>
      </c>
    </row>
    <row r="58" spans="1:3" x14ac:dyDescent="0.25">
      <c r="B58" s="8" t="s">
        <v>73</v>
      </c>
    </row>
    <row r="59" spans="1:3" x14ac:dyDescent="0.25">
      <c r="B59" s="8"/>
    </row>
    <row r="60" spans="1:3" x14ac:dyDescent="0.25">
      <c r="B60" s="3" t="s">
        <v>70</v>
      </c>
    </row>
    <row r="61" spans="1:3" x14ac:dyDescent="0.25">
      <c r="B61" s="1" t="s">
        <v>191</v>
      </c>
    </row>
    <row r="62" spans="1:3" x14ac:dyDescent="0.25">
      <c r="A62" s="1">
        <v>1</v>
      </c>
      <c r="B62" s="1" t="s">
        <v>205</v>
      </c>
    </row>
    <row r="63" spans="1:3" x14ac:dyDescent="0.25">
      <c r="A63" s="1">
        <v>2</v>
      </c>
      <c r="B63" s="1" t="s">
        <v>206</v>
      </c>
    </row>
    <row r="64" spans="1:3" x14ac:dyDescent="0.25">
      <c r="A64" s="1">
        <v>3</v>
      </c>
      <c r="B64" s="1" t="s">
        <v>89</v>
      </c>
    </row>
    <row r="65" spans="1:2" x14ac:dyDescent="0.25">
      <c r="A65" s="1">
        <v>4</v>
      </c>
      <c r="B65" s="1" t="s">
        <v>115</v>
      </c>
    </row>
    <row r="67" spans="1:2" x14ac:dyDescent="0.25">
      <c r="B67" s="3" t="s">
        <v>218</v>
      </c>
    </row>
    <row r="68" spans="1:2" x14ac:dyDescent="0.25">
      <c r="B68" s="1" t="s">
        <v>219</v>
      </c>
    </row>
    <row r="69" spans="1:2" x14ac:dyDescent="0.25">
      <c r="B69" s="1" t="s">
        <v>220</v>
      </c>
    </row>
    <row r="70" spans="1:2" x14ac:dyDescent="0.25">
      <c r="B70" s="1" t="s">
        <v>221</v>
      </c>
    </row>
    <row r="71" spans="1:2" x14ac:dyDescent="0.25">
      <c r="B71" s="1" t="s">
        <v>224</v>
      </c>
    </row>
    <row r="72" spans="1:2" x14ac:dyDescent="0.25">
      <c r="B72" s="1" t="s">
        <v>225</v>
      </c>
    </row>
    <row r="74" spans="1:2" x14ac:dyDescent="0.25">
      <c r="B74" s="5" t="s">
        <v>113</v>
      </c>
    </row>
    <row r="75" spans="1:2" x14ac:dyDescent="0.25">
      <c r="A75" s="1">
        <v>1</v>
      </c>
      <c r="B75" s="1" t="s">
        <v>192</v>
      </c>
    </row>
    <row r="76" spans="1:2" x14ac:dyDescent="0.25">
      <c r="A76" s="1">
        <v>2</v>
      </c>
      <c r="B76" s="1" t="s">
        <v>193</v>
      </c>
    </row>
    <row r="77" spans="1:2" x14ac:dyDescent="0.25">
      <c r="A77" s="1">
        <v>3</v>
      </c>
      <c r="B77" s="1" t="s">
        <v>200</v>
      </c>
    </row>
    <row r="78" spans="1:2" x14ac:dyDescent="0.25">
      <c r="B78" s="1" t="s">
        <v>201</v>
      </c>
    </row>
    <row r="79" spans="1:2" x14ac:dyDescent="0.25">
      <c r="A79" s="1">
        <v>4</v>
      </c>
      <c r="B79" s="1" t="s">
        <v>202</v>
      </c>
    </row>
    <row r="80" spans="1:2" x14ac:dyDescent="0.25">
      <c r="B80" s="1" t="s">
        <v>203</v>
      </c>
    </row>
    <row r="81" spans="1:2" x14ac:dyDescent="0.25">
      <c r="A81" s="1">
        <v>5</v>
      </c>
      <c r="B81" s="1" t="s">
        <v>204</v>
      </c>
    </row>
    <row r="82" spans="1:2" x14ac:dyDescent="0.25">
      <c r="B82" s="1" t="s">
        <v>226</v>
      </c>
    </row>
    <row r="83" spans="1:2" x14ac:dyDescent="0.25">
      <c r="B83" s="2" t="s">
        <v>88</v>
      </c>
    </row>
    <row r="85" spans="1:2" x14ac:dyDescent="0.25">
      <c r="A85" s="1">
        <v>6</v>
      </c>
      <c r="B85" s="1" t="s">
        <v>207</v>
      </c>
    </row>
    <row r="86" spans="1:2" x14ac:dyDescent="0.25">
      <c r="A86" s="1">
        <v>7</v>
      </c>
      <c r="B86" s="1" t="s">
        <v>208</v>
      </c>
    </row>
    <row r="87" spans="1:2" x14ac:dyDescent="0.25">
      <c r="A87" s="1">
        <v>8</v>
      </c>
      <c r="B87" s="1" t="s">
        <v>209</v>
      </c>
    </row>
    <row r="88" spans="1:2" x14ac:dyDescent="0.25">
      <c r="A88" s="1">
        <v>9</v>
      </c>
      <c r="B88" s="1" t="s">
        <v>227</v>
      </c>
    </row>
    <row r="89" spans="1:2" x14ac:dyDescent="0.25">
      <c r="B89" s="4" t="s">
        <v>116</v>
      </c>
    </row>
    <row r="92" spans="1:2" x14ac:dyDescent="0.25">
      <c r="B92" s="6" t="s">
        <v>125</v>
      </c>
    </row>
    <row r="93" spans="1:2" x14ac:dyDescent="0.25">
      <c r="A93" s="4">
        <v>1</v>
      </c>
      <c r="B93" s="4" t="s">
        <v>222</v>
      </c>
    </row>
    <row r="94" spans="1:2" x14ac:dyDescent="0.25">
      <c r="A94" s="1" t="s">
        <v>136</v>
      </c>
      <c r="B94" s="1" t="s">
        <v>211</v>
      </c>
    </row>
    <row r="95" spans="1:2" x14ac:dyDescent="0.25">
      <c r="A95" s="1" t="s">
        <v>137</v>
      </c>
      <c r="B95" s="1" t="s">
        <v>228</v>
      </c>
    </row>
    <row r="96" spans="1:2" x14ac:dyDescent="0.25">
      <c r="A96" s="1" t="s">
        <v>138</v>
      </c>
      <c r="B96" s="1" t="s">
        <v>229</v>
      </c>
    </row>
    <row r="97" spans="1:2" x14ac:dyDescent="0.25">
      <c r="A97" s="1" t="s">
        <v>139</v>
      </c>
      <c r="B97" s="1" t="s">
        <v>214</v>
      </c>
    </row>
    <row r="98" spans="1:2" x14ac:dyDescent="0.25">
      <c r="A98" s="1" t="s">
        <v>140</v>
      </c>
      <c r="B98" s="1" t="s">
        <v>223</v>
      </c>
    </row>
    <row r="99" spans="1:2" x14ac:dyDescent="0.25">
      <c r="A99" s="1" t="s">
        <v>213</v>
      </c>
      <c r="B99" s="1" t="s">
        <v>217</v>
      </c>
    </row>
    <row r="100" spans="1:2" x14ac:dyDescent="0.25">
      <c r="A100" s="1" t="s">
        <v>216</v>
      </c>
      <c r="B100" s="1" t="s">
        <v>215</v>
      </c>
    </row>
    <row r="102" spans="1:2" x14ac:dyDescent="0.25">
      <c r="A102" s="4">
        <v>2</v>
      </c>
      <c r="B102" s="4" t="s">
        <v>118</v>
      </c>
    </row>
    <row r="103" spans="1:2" x14ac:dyDescent="0.25">
      <c r="A103" s="1" t="s">
        <v>136</v>
      </c>
      <c r="B103" s="1" t="s">
        <v>210</v>
      </c>
    </row>
    <row r="104" spans="1:2" x14ac:dyDescent="0.25">
      <c r="A104" s="1" t="s">
        <v>137</v>
      </c>
      <c r="B104" s="1" t="s">
        <v>212</v>
      </c>
    </row>
    <row r="106" spans="1:2" x14ac:dyDescent="0.25">
      <c r="A106" s="4">
        <v>3</v>
      </c>
      <c r="B106" s="4" t="s">
        <v>119</v>
      </c>
    </row>
    <row r="107" spans="1:2" x14ac:dyDescent="0.25">
      <c r="A107" s="1" t="s">
        <v>136</v>
      </c>
      <c r="B107" s="1" t="s">
        <v>120</v>
      </c>
    </row>
    <row r="108" spans="1:2" x14ac:dyDescent="0.25">
      <c r="B108" s="1" t="s">
        <v>121</v>
      </c>
    </row>
    <row r="109" spans="1:2" x14ac:dyDescent="0.25">
      <c r="A109" s="1" t="s">
        <v>137</v>
      </c>
      <c r="B109" s="1" t="s">
        <v>122</v>
      </c>
    </row>
    <row r="110" spans="1:2" x14ac:dyDescent="0.25">
      <c r="B110" s="1" t="s">
        <v>123</v>
      </c>
    </row>
    <row r="111" spans="1:2" x14ac:dyDescent="0.25">
      <c r="B111" s="1" t="s">
        <v>124</v>
      </c>
    </row>
    <row r="113" spans="1:2" x14ac:dyDescent="0.25">
      <c r="A113" s="4">
        <v>4</v>
      </c>
      <c r="B113" s="4" t="s">
        <v>128</v>
      </c>
    </row>
    <row r="114" spans="1:2" x14ac:dyDescent="0.25">
      <c r="B114" s="4" t="s">
        <v>129</v>
      </c>
    </row>
  </sheetData>
  <sheetProtection selectLockedCells="1"/>
  <pageMargins left="0.7" right="0.7" top="0.75" bottom="0.75" header="0.3" footer="0.3"/>
  <pageSetup paperSize="12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CF7AD-A9CF-44B8-B617-56FCACBB8BA7}">
  <dimension ref="A1:O1006"/>
  <sheetViews>
    <sheetView zoomScale="125" zoomScaleNormal="125" workbookViewId="0">
      <pane xSplit="2" ySplit="1" topLeftCell="C2" activePane="bottomRight" state="frozen"/>
      <selection pane="topRight" activeCell="D1" sqref="D1"/>
      <selection pane="bottomLeft" activeCell="A2" sqref="A2"/>
      <selection pane="bottomRight"/>
    </sheetView>
  </sheetViews>
  <sheetFormatPr defaultColWidth="9.140625" defaultRowHeight="15" x14ac:dyDescent="0.25"/>
  <cols>
    <col min="1" max="1" width="5.140625" style="84" customWidth="1"/>
    <col min="2" max="2" width="11.140625" style="88" customWidth="1"/>
    <col min="3" max="3" width="5.7109375" style="83" customWidth="1"/>
    <col min="4" max="5" width="7" style="83" customWidth="1"/>
    <col min="6" max="6" width="5.28515625" style="83" customWidth="1"/>
    <col min="7" max="8" width="9.42578125" style="83" customWidth="1"/>
    <col min="9" max="9" width="14.140625" style="83" customWidth="1"/>
    <col min="10" max="10" width="25" style="83" customWidth="1"/>
    <col min="11" max="11" width="20.42578125" style="83" customWidth="1"/>
    <col min="12" max="12" width="19.140625" style="83" customWidth="1"/>
    <col min="13" max="13" width="9.5703125" style="86" customWidth="1"/>
    <col min="14" max="14" width="10.28515625" style="86" customWidth="1"/>
    <col min="15" max="15" width="8.7109375" style="87" customWidth="1"/>
    <col min="16" max="16384" width="9.140625" style="83"/>
  </cols>
  <sheetData>
    <row r="1" spans="1:15" s="79" customFormat="1" ht="71.25" x14ac:dyDescent="0.25">
      <c r="A1" s="76" t="s">
        <v>111</v>
      </c>
      <c r="B1" s="77" t="s">
        <v>0</v>
      </c>
      <c r="C1" s="77" t="s">
        <v>44</v>
      </c>
      <c r="D1" s="77" t="s">
        <v>46</v>
      </c>
      <c r="E1" s="77" t="s">
        <v>82</v>
      </c>
      <c r="F1" s="77" t="s">
        <v>83</v>
      </c>
      <c r="G1" s="77" t="s">
        <v>45</v>
      </c>
      <c r="H1" s="77" t="s">
        <v>110</v>
      </c>
      <c r="I1" s="77" t="s">
        <v>3</v>
      </c>
      <c r="J1" s="77" t="s">
        <v>4</v>
      </c>
      <c r="K1" s="77" t="s">
        <v>2</v>
      </c>
      <c r="L1" s="77" t="s">
        <v>5</v>
      </c>
      <c r="M1" s="78" t="s">
        <v>74</v>
      </c>
      <c r="N1" s="78" t="s">
        <v>84</v>
      </c>
      <c r="O1" s="77" t="s">
        <v>6</v>
      </c>
    </row>
    <row r="2" spans="1:15" x14ac:dyDescent="0.25">
      <c r="A2" s="80">
        <v>1</v>
      </c>
      <c r="B2" s="81">
        <v>39087</v>
      </c>
      <c r="C2" s="64">
        <f>YEAR($B2)</f>
        <v>2007</v>
      </c>
      <c r="D2" s="64">
        <f>MONTH($B2)</f>
        <v>1</v>
      </c>
      <c r="E2" s="64" t="str">
        <f>VLOOKUP($D2,'Lookup Values'!$A$2:$B$13,2)</f>
        <v>Jan</v>
      </c>
      <c r="F2" s="64">
        <f>DAY($B2)</f>
        <v>5</v>
      </c>
      <c r="G2" s="64">
        <f>WEEKDAY($B2)</f>
        <v>6</v>
      </c>
      <c r="H2" s="64" t="str">
        <f>VLOOKUP($G2, 'Lookup Values'!$D$2:$E$8, 2)</f>
        <v>Fri</v>
      </c>
      <c r="I2" s="80" t="s">
        <v>47</v>
      </c>
      <c r="J2" s="80" t="s">
        <v>76</v>
      </c>
      <c r="K2" s="80" t="s">
        <v>77</v>
      </c>
      <c r="L2" s="80" t="s">
        <v>23</v>
      </c>
      <c r="M2" s="82">
        <v>28</v>
      </c>
      <c r="N2" s="82">
        <f>IF($O2="Income",$M2*'Lookup Values'!$H$3,$M2*'Lookup Values'!$H$2)</f>
        <v>10.64</v>
      </c>
      <c r="O2" s="80" t="str">
        <f>IF($I2="Income","Income","Expense")</f>
        <v>Income</v>
      </c>
    </row>
    <row r="3" spans="1:15" x14ac:dyDescent="0.25">
      <c r="A3" s="80">
        <v>2</v>
      </c>
      <c r="B3" s="81">
        <v>39088</v>
      </c>
      <c r="C3" s="64">
        <f t="shared" ref="C3:C66" si="0">YEAR($B3)</f>
        <v>2007</v>
      </c>
      <c r="D3" s="64">
        <f t="shared" ref="D3:D66" si="1">MONTH($B3)</f>
        <v>1</v>
      </c>
      <c r="E3" s="64" t="str">
        <f>VLOOKUP($D3,'Lookup Values'!$A$2:$B$13,2)</f>
        <v>Jan</v>
      </c>
      <c r="F3" s="64">
        <f t="shared" ref="F3:F66" si="2">DAY($B3)</f>
        <v>6</v>
      </c>
      <c r="G3" s="64">
        <f t="shared" ref="G3:G66" si="3">WEEKDAY($B3)</f>
        <v>7</v>
      </c>
      <c r="H3" s="64" t="str">
        <f>VLOOKUP($G3, 'Lookup Values'!$D$2:$E$8, 2)</f>
        <v>Sat</v>
      </c>
      <c r="I3" s="80" t="s">
        <v>47</v>
      </c>
      <c r="J3" s="80" t="s">
        <v>78</v>
      </c>
      <c r="K3" s="80" t="s">
        <v>79</v>
      </c>
      <c r="L3" s="80" t="s">
        <v>20</v>
      </c>
      <c r="M3" s="82">
        <v>226</v>
      </c>
      <c r="N3" s="82">
        <f>IF($O3="Income",$M3*'Lookup Values'!$H$3,$M3*'Lookup Values'!$H$2)</f>
        <v>85.88</v>
      </c>
      <c r="O3" s="80" t="str">
        <f t="shared" ref="O3:O66" si="4">IF($I3="Income","Income","Expense")</f>
        <v>Income</v>
      </c>
    </row>
    <row r="4" spans="1:15" x14ac:dyDescent="0.25">
      <c r="A4" s="80">
        <v>3</v>
      </c>
      <c r="B4" s="81">
        <v>39089</v>
      </c>
      <c r="C4" s="64">
        <f t="shared" si="0"/>
        <v>2007</v>
      </c>
      <c r="D4" s="64">
        <f t="shared" si="1"/>
        <v>1</v>
      </c>
      <c r="E4" s="64" t="str">
        <f>VLOOKUP($D4,'Lookup Values'!$A$2:$B$13,2)</f>
        <v>Jan</v>
      </c>
      <c r="F4" s="64">
        <f t="shared" si="2"/>
        <v>7</v>
      </c>
      <c r="G4" s="64">
        <f t="shared" si="3"/>
        <v>1</v>
      </c>
      <c r="H4" s="64" t="str">
        <f>VLOOKUP($G4, 'Lookup Values'!$D$2:$E$8, 2)</f>
        <v>Sun</v>
      </c>
      <c r="I4" s="80" t="s">
        <v>18</v>
      </c>
      <c r="J4" s="80" t="s">
        <v>19</v>
      </c>
      <c r="K4" s="80" t="s">
        <v>17</v>
      </c>
      <c r="L4" s="80" t="s">
        <v>20</v>
      </c>
      <c r="M4" s="82">
        <v>96</v>
      </c>
      <c r="N4" s="82">
        <f>IF($O4="Income",$M4*'Lookup Values'!$H$3,$M4*'Lookup Values'!$H$2)</f>
        <v>8.2799999999999994</v>
      </c>
      <c r="O4" s="80" t="str">
        <f t="shared" si="4"/>
        <v>Expense</v>
      </c>
    </row>
    <row r="5" spans="1:15" x14ac:dyDescent="0.25">
      <c r="A5" s="80">
        <v>4</v>
      </c>
      <c r="B5" s="81">
        <v>39090</v>
      </c>
      <c r="C5" s="64">
        <f t="shared" si="0"/>
        <v>2007</v>
      </c>
      <c r="D5" s="64">
        <f t="shared" si="1"/>
        <v>1</v>
      </c>
      <c r="E5" s="64" t="str">
        <f>VLOOKUP($D5,'Lookup Values'!$A$2:$B$13,2)</f>
        <v>Jan</v>
      </c>
      <c r="F5" s="64">
        <f t="shared" si="2"/>
        <v>8</v>
      </c>
      <c r="G5" s="64">
        <f t="shared" si="3"/>
        <v>2</v>
      </c>
      <c r="H5" s="64" t="str">
        <f>VLOOKUP($G5, 'Lookup Values'!$D$2:$E$8, 2)</f>
        <v>Mon</v>
      </c>
      <c r="I5" s="80" t="s">
        <v>12</v>
      </c>
      <c r="J5" s="80" t="s">
        <v>37</v>
      </c>
      <c r="K5" s="80" t="s">
        <v>36</v>
      </c>
      <c r="L5" s="80" t="s">
        <v>23</v>
      </c>
      <c r="M5" s="82">
        <v>34</v>
      </c>
      <c r="N5" s="82">
        <f>IF($O5="Income",$M5*'Lookup Values'!$H$3,$M5*'Lookup Values'!$H$2)</f>
        <v>2.9324999999999997</v>
      </c>
      <c r="O5" s="80" t="str">
        <f t="shared" si="4"/>
        <v>Expense</v>
      </c>
    </row>
    <row r="6" spans="1:15" x14ac:dyDescent="0.25">
      <c r="A6" s="80">
        <v>5</v>
      </c>
      <c r="B6" s="81">
        <v>39090</v>
      </c>
      <c r="C6" s="64">
        <f t="shared" si="0"/>
        <v>2007</v>
      </c>
      <c r="D6" s="64">
        <f t="shared" si="1"/>
        <v>1</v>
      </c>
      <c r="E6" s="64" t="str">
        <f>VLOOKUP($D6,'Lookup Values'!$A$2:$B$13,2)</f>
        <v>Jan</v>
      </c>
      <c r="F6" s="64">
        <f t="shared" si="2"/>
        <v>8</v>
      </c>
      <c r="G6" s="64">
        <f t="shared" si="3"/>
        <v>2</v>
      </c>
      <c r="H6" s="64" t="str">
        <f>VLOOKUP($G6, 'Lookup Values'!$D$2:$E$8, 2)</f>
        <v>Mon</v>
      </c>
      <c r="I6" s="80" t="s">
        <v>18</v>
      </c>
      <c r="J6" s="80" t="s">
        <v>30</v>
      </c>
      <c r="K6" s="80" t="s">
        <v>29</v>
      </c>
      <c r="L6" s="80" t="s">
        <v>23</v>
      </c>
      <c r="M6" s="82">
        <v>89</v>
      </c>
      <c r="N6" s="82">
        <f>IF($O6="Income",$M6*'Lookup Values'!$H$3,$M6*'Lookup Values'!$H$2)</f>
        <v>7.6762499999999996</v>
      </c>
      <c r="O6" s="80" t="str">
        <f t="shared" si="4"/>
        <v>Expense</v>
      </c>
    </row>
    <row r="7" spans="1:15" x14ac:dyDescent="0.25">
      <c r="A7" s="80">
        <v>6</v>
      </c>
      <c r="B7" s="81">
        <v>39091</v>
      </c>
      <c r="C7" s="64">
        <f t="shared" si="0"/>
        <v>2007</v>
      </c>
      <c r="D7" s="64">
        <f t="shared" si="1"/>
        <v>1</v>
      </c>
      <c r="E7" s="64" t="str">
        <f>VLOOKUP($D7,'Lookup Values'!$A$2:$B$13,2)</f>
        <v>Jan</v>
      </c>
      <c r="F7" s="64">
        <f t="shared" si="2"/>
        <v>9</v>
      </c>
      <c r="G7" s="64">
        <f t="shared" si="3"/>
        <v>3</v>
      </c>
      <c r="H7" s="64" t="str">
        <f>VLOOKUP($G7, 'Lookup Values'!$D$2:$E$8, 2)</f>
        <v>Tue</v>
      </c>
      <c r="I7" s="80" t="s">
        <v>12</v>
      </c>
      <c r="J7" s="80" t="s">
        <v>25</v>
      </c>
      <c r="K7" s="80" t="s">
        <v>24</v>
      </c>
      <c r="L7" s="80" t="s">
        <v>23</v>
      </c>
      <c r="M7" s="82">
        <v>9</v>
      </c>
      <c r="N7" s="82">
        <f>IF($O7="Income",$M7*'Lookup Values'!$H$3,$M7*'Lookup Values'!$H$2)</f>
        <v>0.77624999999999988</v>
      </c>
      <c r="O7" s="80" t="str">
        <f t="shared" si="4"/>
        <v>Expense</v>
      </c>
    </row>
    <row r="8" spans="1:15" x14ac:dyDescent="0.25">
      <c r="A8" s="80">
        <v>7</v>
      </c>
      <c r="B8" s="81">
        <v>39095</v>
      </c>
      <c r="C8" s="64">
        <f t="shared" si="0"/>
        <v>2007</v>
      </c>
      <c r="D8" s="64">
        <f t="shared" si="1"/>
        <v>1</v>
      </c>
      <c r="E8" s="64" t="str">
        <f>VLOOKUP($D8,'Lookup Values'!$A$2:$B$13,2)</f>
        <v>Jan</v>
      </c>
      <c r="F8" s="64">
        <f t="shared" si="2"/>
        <v>13</v>
      </c>
      <c r="G8" s="64">
        <f t="shared" si="3"/>
        <v>7</v>
      </c>
      <c r="H8" s="64" t="str">
        <f>VLOOKUP($G8, 'Lookup Values'!$D$2:$E$8, 2)</f>
        <v>Sat</v>
      </c>
      <c r="I8" s="80" t="s">
        <v>47</v>
      </c>
      <c r="J8" s="80" t="s">
        <v>78</v>
      </c>
      <c r="K8" s="80" t="s">
        <v>79</v>
      </c>
      <c r="L8" s="80" t="s">
        <v>10</v>
      </c>
      <c r="M8" s="82">
        <v>30</v>
      </c>
      <c r="N8" s="82">
        <f>IF($O8="Income",$M8*'Lookup Values'!$H$3,$M8*'Lookup Values'!$H$2)</f>
        <v>11.4</v>
      </c>
      <c r="O8" s="80" t="str">
        <f t="shared" si="4"/>
        <v>Income</v>
      </c>
    </row>
    <row r="9" spans="1:15" x14ac:dyDescent="0.25">
      <c r="A9" s="80">
        <v>8</v>
      </c>
      <c r="B9" s="81">
        <v>39097</v>
      </c>
      <c r="C9" s="64">
        <f t="shared" si="0"/>
        <v>2007</v>
      </c>
      <c r="D9" s="64">
        <f t="shared" si="1"/>
        <v>1</v>
      </c>
      <c r="E9" s="64" t="str">
        <f>VLOOKUP($D9,'Lookup Values'!$A$2:$B$13,2)</f>
        <v>Jan</v>
      </c>
      <c r="F9" s="64">
        <f t="shared" si="2"/>
        <v>15</v>
      </c>
      <c r="G9" s="64">
        <f t="shared" si="3"/>
        <v>2</v>
      </c>
      <c r="H9" s="64" t="str">
        <f>VLOOKUP($G9, 'Lookup Values'!$D$2:$E$8, 2)</f>
        <v>Mon</v>
      </c>
      <c r="I9" s="80" t="s">
        <v>8</v>
      </c>
      <c r="J9" s="80" t="s">
        <v>22</v>
      </c>
      <c r="K9" s="80" t="s">
        <v>21</v>
      </c>
      <c r="L9" s="80" t="s">
        <v>20</v>
      </c>
      <c r="M9" s="82">
        <v>470</v>
      </c>
      <c r="N9" s="82">
        <f>IF($O9="Income",$M9*'Lookup Values'!$H$3,$M9*'Lookup Values'!$H$2)</f>
        <v>40.537499999999994</v>
      </c>
      <c r="O9" s="80" t="str">
        <f t="shared" si="4"/>
        <v>Expense</v>
      </c>
    </row>
    <row r="10" spans="1:15" x14ac:dyDescent="0.25">
      <c r="A10" s="80">
        <v>9</v>
      </c>
      <c r="B10" s="81">
        <v>39098</v>
      </c>
      <c r="C10" s="64">
        <f t="shared" si="0"/>
        <v>2007</v>
      </c>
      <c r="D10" s="64">
        <f t="shared" si="1"/>
        <v>1</v>
      </c>
      <c r="E10" s="64" t="str">
        <f>VLOOKUP($D10,'Lookup Values'!$A$2:$B$13,2)</f>
        <v>Jan</v>
      </c>
      <c r="F10" s="64">
        <f t="shared" si="2"/>
        <v>16</v>
      </c>
      <c r="G10" s="64">
        <f t="shared" si="3"/>
        <v>3</v>
      </c>
      <c r="H10" s="64" t="str">
        <f>VLOOKUP($G10, 'Lookup Values'!$D$2:$E$8, 2)</f>
        <v>Tue</v>
      </c>
      <c r="I10" s="80" t="s">
        <v>42</v>
      </c>
      <c r="J10" s="80" t="s">
        <v>43</v>
      </c>
      <c r="K10" s="80" t="s">
        <v>41</v>
      </c>
      <c r="L10" s="80" t="s">
        <v>10</v>
      </c>
      <c r="M10" s="82">
        <v>441</v>
      </c>
      <c r="N10" s="82">
        <f>IF($O10="Income",$M10*'Lookup Values'!$H$3,$M10*'Lookup Values'!$H$2)</f>
        <v>38.036249999999995</v>
      </c>
      <c r="O10" s="80" t="str">
        <f t="shared" si="4"/>
        <v>Expense</v>
      </c>
    </row>
    <row r="11" spans="1:15" x14ac:dyDescent="0.25">
      <c r="A11" s="80">
        <v>10</v>
      </c>
      <c r="B11" s="81">
        <v>39100</v>
      </c>
      <c r="C11" s="64">
        <f t="shared" si="0"/>
        <v>2007</v>
      </c>
      <c r="D11" s="64">
        <f t="shared" si="1"/>
        <v>1</v>
      </c>
      <c r="E11" s="64" t="str">
        <f>VLOOKUP($D11,'Lookup Values'!$A$2:$B$13,2)</f>
        <v>Jan</v>
      </c>
      <c r="F11" s="64">
        <f t="shared" si="2"/>
        <v>18</v>
      </c>
      <c r="G11" s="64">
        <f t="shared" si="3"/>
        <v>5</v>
      </c>
      <c r="H11" s="64" t="str">
        <f>VLOOKUP($G11, 'Lookup Values'!$D$2:$E$8, 2)</f>
        <v>Thu</v>
      </c>
      <c r="I11" s="80" t="s">
        <v>12</v>
      </c>
      <c r="J11" s="80" t="s">
        <v>13</v>
      </c>
      <c r="K11" s="80" t="s">
        <v>11</v>
      </c>
      <c r="L11" s="80" t="s">
        <v>10</v>
      </c>
      <c r="M11" s="82">
        <v>495</v>
      </c>
      <c r="N11" s="82">
        <f>IF($O11="Income",$M11*'Lookup Values'!$H$3,$M11*'Lookup Values'!$H$2)</f>
        <v>42.693749999999994</v>
      </c>
      <c r="O11" s="80" t="str">
        <f t="shared" si="4"/>
        <v>Expense</v>
      </c>
    </row>
    <row r="12" spans="1:15" x14ac:dyDescent="0.25">
      <c r="A12" s="80">
        <v>11</v>
      </c>
      <c r="B12" s="81">
        <v>39100</v>
      </c>
      <c r="C12" s="64">
        <f t="shared" si="0"/>
        <v>2007</v>
      </c>
      <c r="D12" s="64">
        <f t="shared" si="1"/>
        <v>1</v>
      </c>
      <c r="E12" s="64" t="str">
        <f>VLOOKUP($D12,'Lookup Values'!$A$2:$B$13,2)</f>
        <v>Jan</v>
      </c>
      <c r="F12" s="64">
        <f t="shared" si="2"/>
        <v>18</v>
      </c>
      <c r="G12" s="64">
        <f t="shared" si="3"/>
        <v>5</v>
      </c>
      <c r="H12" s="64" t="str">
        <f>VLOOKUP($G12, 'Lookup Values'!$D$2:$E$8, 2)</f>
        <v>Thu</v>
      </c>
      <c r="I12" s="80" t="s">
        <v>42</v>
      </c>
      <c r="J12" s="80" t="s">
        <v>43</v>
      </c>
      <c r="K12" s="80" t="s">
        <v>41</v>
      </c>
      <c r="L12" s="80" t="s">
        <v>10</v>
      </c>
      <c r="M12" s="82">
        <v>458</v>
      </c>
      <c r="N12" s="82">
        <f>IF($O12="Income",$M12*'Lookup Values'!$H$3,$M12*'Lookup Values'!$H$2)</f>
        <v>39.502499999999998</v>
      </c>
      <c r="O12" s="80" t="str">
        <f t="shared" si="4"/>
        <v>Expense</v>
      </c>
    </row>
    <row r="13" spans="1:15" x14ac:dyDescent="0.25">
      <c r="A13" s="80">
        <v>12</v>
      </c>
      <c r="B13" s="81">
        <v>39104</v>
      </c>
      <c r="C13" s="64">
        <f t="shared" si="0"/>
        <v>2007</v>
      </c>
      <c r="D13" s="64">
        <f t="shared" si="1"/>
        <v>1</v>
      </c>
      <c r="E13" s="64" t="str">
        <f>VLOOKUP($D13,'Lookup Values'!$A$2:$B$13,2)</f>
        <v>Jan</v>
      </c>
      <c r="F13" s="64">
        <f t="shared" si="2"/>
        <v>22</v>
      </c>
      <c r="G13" s="64">
        <f t="shared" si="3"/>
        <v>2</v>
      </c>
      <c r="H13" s="64" t="str">
        <f>VLOOKUP($G13, 'Lookup Values'!$D$2:$E$8, 2)</f>
        <v>Mon</v>
      </c>
      <c r="I13" s="80" t="s">
        <v>47</v>
      </c>
      <c r="J13" s="80" t="s">
        <v>80</v>
      </c>
      <c r="K13" s="80" t="s">
        <v>81</v>
      </c>
      <c r="L13" s="80" t="s">
        <v>10</v>
      </c>
      <c r="M13" s="82">
        <v>24</v>
      </c>
      <c r="N13" s="82">
        <f>IF($O13="Income",$M13*'Lookup Values'!$H$3,$M13*'Lookup Values'!$H$2)</f>
        <v>9.120000000000001</v>
      </c>
      <c r="O13" s="80" t="str">
        <f t="shared" si="4"/>
        <v>Income</v>
      </c>
    </row>
    <row r="14" spans="1:15" x14ac:dyDescent="0.25">
      <c r="A14" s="80">
        <v>13</v>
      </c>
      <c r="B14" s="81">
        <v>39105</v>
      </c>
      <c r="C14" s="64">
        <f t="shared" si="0"/>
        <v>2007</v>
      </c>
      <c r="D14" s="64">
        <f t="shared" si="1"/>
        <v>1</v>
      </c>
      <c r="E14" s="64" t="str">
        <f>VLOOKUP($D14,'Lookup Values'!$A$2:$B$13,2)</f>
        <v>Jan</v>
      </c>
      <c r="F14" s="64">
        <f t="shared" si="2"/>
        <v>23</v>
      </c>
      <c r="G14" s="64">
        <f t="shared" si="3"/>
        <v>3</v>
      </c>
      <c r="H14" s="64" t="str">
        <f>VLOOKUP($G14, 'Lookup Values'!$D$2:$E$8, 2)</f>
        <v>Tue</v>
      </c>
      <c r="I14" s="80" t="s">
        <v>12</v>
      </c>
      <c r="J14" s="80" t="s">
        <v>37</v>
      </c>
      <c r="K14" s="80" t="s">
        <v>36</v>
      </c>
      <c r="L14" s="80" t="s">
        <v>23</v>
      </c>
      <c r="M14" s="82">
        <v>387</v>
      </c>
      <c r="N14" s="82">
        <f>IF($O14="Income",$M14*'Lookup Values'!$H$3,$M14*'Lookup Values'!$H$2)</f>
        <v>33.378749999999997</v>
      </c>
      <c r="O14" s="80" t="str">
        <f t="shared" si="4"/>
        <v>Expense</v>
      </c>
    </row>
    <row r="15" spans="1:15" x14ac:dyDescent="0.25">
      <c r="A15" s="80">
        <v>14</v>
      </c>
      <c r="B15" s="81">
        <v>39108</v>
      </c>
      <c r="C15" s="64">
        <f t="shared" si="0"/>
        <v>2007</v>
      </c>
      <c r="D15" s="64">
        <f t="shared" si="1"/>
        <v>1</v>
      </c>
      <c r="E15" s="64" t="str">
        <f>VLOOKUP($D15,'Lookup Values'!$A$2:$B$13,2)</f>
        <v>Jan</v>
      </c>
      <c r="F15" s="64">
        <f t="shared" si="2"/>
        <v>26</v>
      </c>
      <c r="G15" s="64">
        <f t="shared" si="3"/>
        <v>6</v>
      </c>
      <c r="H15" s="64" t="str">
        <f>VLOOKUP($G15, 'Lookup Values'!$D$2:$E$8, 2)</f>
        <v>Fri</v>
      </c>
      <c r="I15" s="80" t="s">
        <v>8</v>
      </c>
      <c r="J15" s="80" t="s">
        <v>9</v>
      </c>
      <c r="K15" s="80" t="s">
        <v>7</v>
      </c>
      <c r="L15" s="80" t="s">
        <v>20</v>
      </c>
      <c r="M15" s="82">
        <v>354</v>
      </c>
      <c r="N15" s="82">
        <f>IF($O15="Income",$M15*'Lookup Values'!$H$3,$M15*'Lookup Values'!$H$2)</f>
        <v>30.532499999999999</v>
      </c>
      <c r="O15" s="80" t="str">
        <f t="shared" si="4"/>
        <v>Expense</v>
      </c>
    </row>
    <row r="16" spans="1:15" x14ac:dyDescent="0.25">
      <c r="A16" s="80">
        <v>15</v>
      </c>
      <c r="B16" s="81">
        <v>39109</v>
      </c>
      <c r="C16" s="64">
        <f t="shared" si="0"/>
        <v>2007</v>
      </c>
      <c r="D16" s="64">
        <f t="shared" si="1"/>
        <v>1</v>
      </c>
      <c r="E16" s="64" t="str">
        <f>VLOOKUP($D16,'Lookup Values'!$A$2:$B$13,2)</f>
        <v>Jan</v>
      </c>
      <c r="F16" s="64">
        <f t="shared" si="2"/>
        <v>27</v>
      </c>
      <c r="G16" s="64">
        <f t="shared" si="3"/>
        <v>7</v>
      </c>
      <c r="H16" s="64" t="str">
        <f>VLOOKUP($G16, 'Lookup Values'!$D$2:$E$8, 2)</f>
        <v>Sat</v>
      </c>
      <c r="I16" s="80" t="s">
        <v>27</v>
      </c>
      <c r="J16" s="80" t="s">
        <v>28</v>
      </c>
      <c r="K16" s="80" t="s">
        <v>26</v>
      </c>
      <c r="L16" s="80" t="s">
        <v>20</v>
      </c>
      <c r="M16" s="82">
        <v>124</v>
      </c>
      <c r="N16" s="82">
        <f>IF($O16="Income",$M16*'Lookup Values'!$H$3,$M16*'Lookup Values'!$H$2)</f>
        <v>10.694999999999999</v>
      </c>
      <c r="O16" s="80" t="str">
        <f t="shared" si="4"/>
        <v>Expense</v>
      </c>
    </row>
    <row r="17" spans="1:15" x14ac:dyDescent="0.25">
      <c r="A17" s="80">
        <v>16</v>
      </c>
      <c r="B17" s="81">
        <v>39110</v>
      </c>
      <c r="C17" s="64">
        <f t="shared" si="0"/>
        <v>2007</v>
      </c>
      <c r="D17" s="64">
        <f t="shared" si="1"/>
        <v>1</v>
      </c>
      <c r="E17" s="64" t="str">
        <f>VLOOKUP($D17,'Lookup Values'!$A$2:$B$13,2)</f>
        <v>Jan</v>
      </c>
      <c r="F17" s="64">
        <f t="shared" si="2"/>
        <v>28</v>
      </c>
      <c r="G17" s="64">
        <f t="shared" si="3"/>
        <v>1</v>
      </c>
      <c r="H17" s="64" t="str">
        <f>VLOOKUP($G17, 'Lookup Values'!$D$2:$E$8, 2)</f>
        <v>Sun</v>
      </c>
      <c r="I17" s="80" t="s">
        <v>47</v>
      </c>
      <c r="J17" s="80" t="s">
        <v>76</v>
      </c>
      <c r="K17" s="80" t="s">
        <v>77</v>
      </c>
      <c r="L17" s="80" t="s">
        <v>23</v>
      </c>
      <c r="M17" s="82">
        <v>60</v>
      </c>
      <c r="N17" s="82">
        <f>IF($O17="Income",$M17*'Lookup Values'!$H$3,$M17*'Lookup Values'!$H$2)</f>
        <v>22.8</v>
      </c>
      <c r="O17" s="80" t="str">
        <f t="shared" si="4"/>
        <v>Income</v>
      </c>
    </row>
    <row r="18" spans="1:15" x14ac:dyDescent="0.25">
      <c r="A18" s="80">
        <v>17</v>
      </c>
      <c r="B18" s="81">
        <v>39112</v>
      </c>
      <c r="C18" s="64">
        <f t="shared" si="0"/>
        <v>2007</v>
      </c>
      <c r="D18" s="64">
        <f t="shared" si="1"/>
        <v>1</v>
      </c>
      <c r="E18" s="64" t="str">
        <f>VLOOKUP($D18,'Lookup Values'!$A$2:$B$13,2)</f>
        <v>Jan</v>
      </c>
      <c r="F18" s="64">
        <f t="shared" si="2"/>
        <v>30</v>
      </c>
      <c r="G18" s="64">
        <f t="shared" si="3"/>
        <v>3</v>
      </c>
      <c r="H18" s="64" t="str">
        <f>VLOOKUP($G18, 'Lookup Values'!$D$2:$E$8, 2)</f>
        <v>Tue</v>
      </c>
      <c r="I18" s="80" t="s">
        <v>42</v>
      </c>
      <c r="J18" s="80" t="s">
        <v>43</v>
      </c>
      <c r="K18" s="80" t="s">
        <v>41</v>
      </c>
      <c r="L18" s="80" t="s">
        <v>20</v>
      </c>
      <c r="M18" s="82">
        <v>222</v>
      </c>
      <c r="N18" s="82">
        <f>IF($O18="Income",$M18*'Lookup Values'!$H$3,$M18*'Lookup Values'!$H$2)</f>
        <v>19.147499999999997</v>
      </c>
      <c r="O18" s="80" t="str">
        <f t="shared" si="4"/>
        <v>Expense</v>
      </c>
    </row>
    <row r="19" spans="1:15" x14ac:dyDescent="0.25">
      <c r="A19" s="80">
        <v>18</v>
      </c>
      <c r="B19" s="81">
        <v>39113</v>
      </c>
      <c r="C19" s="64">
        <f t="shared" si="0"/>
        <v>2007</v>
      </c>
      <c r="D19" s="64">
        <f t="shared" si="1"/>
        <v>1</v>
      </c>
      <c r="E19" s="64" t="str">
        <f>VLOOKUP($D19,'Lookup Values'!$A$2:$B$13,2)</f>
        <v>Jan</v>
      </c>
      <c r="F19" s="64">
        <f t="shared" si="2"/>
        <v>31</v>
      </c>
      <c r="G19" s="64">
        <f t="shared" si="3"/>
        <v>4</v>
      </c>
      <c r="H19" s="64" t="str">
        <f>VLOOKUP($G19, 'Lookup Values'!$D$2:$E$8, 2)</f>
        <v>Wed</v>
      </c>
      <c r="I19" s="80" t="s">
        <v>47</v>
      </c>
      <c r="J19" s="80" t="s">
        <v>76</v>
      </c>
      <c r="K19" s="80" t="s">
        <v>77</v>
      </c>
      <c r="L19" s="80" t="s">
        <v>20</v>
      </c>
      <c r="M19" s="82">
        <v>369</v>
      </c>
      <c r="N19" s="82">
        <f>IF($O19="Income",$M19*'Lookup Values'!$H$3,$M19*'Lookup Values'!$H$2)</f>
        <v>140.22</v>
      </c>
      <c r="O19" s="80" t="str">
        <f t="shared" si="4"/>
        <v>Income</v>
      </c>
    </row>
    <row r="20" spans="1:15" x14ac:dyDescent="0.25">
      <c r="A20" s="80">
        <v>19</v>
      </c>
      <c r="B20" s="81">
        <v>39114</v>
      </c>
      <c r="C20" s="64">
        <f t="shared" si="0"/>
        <v>2007</v>
      </c>
      <c r="D20" s="64">
        <f t="shared" si="1"/>
        <v>2</v>
      </c>
      <c r="E20" s="64" t="str">
        <f>VLOOKUP($D20,'Lookup Values'!$A$2:$B$13,2)</f>
        <v>Feb</v>
      </c>
      <c r="F20" s="64">
        <f t="shared" si="2"/>
        <v>1</v>
      </c>
      <c r="G20" s="64">
        <f t="shared" si="3"/>
        <v>5</v>
      </c>
      <c r="H20" s="64" t="str">
        <f>VLOOKUP($G20, 'Lookup Values'!$D$2:$E$8, 2)</f>
        <v>Thu</v>
      </c>
      <c r="I20" s="80" t="s">
        <v>18</v>
      </c>
      <c r="J20" s="80" t="s">
        <v>19</v>
      </c>
      <c r="K20" s="80" t="s">
        <v>17</v>
      </c>
      <c r="L20" s="80" t="s">
        <v>23</v>
      </c>
      <c r="M20" s="82">
        <v>65</v>
      </c>
      <c r="N20" s="82">
        <f>IF($O20="Income",$M20*'Lookup Values'!$H$3,$M20*'Lookup Values'!$H$2)</f>
        <v>5.6062499999999993</v>
      </c>
      <c r="O20" s="80" t="str">
        <f t="shared" si="4"/>
        <v>Expense</v>
      </c>
    </row>
    <row r="21" spans="1:15" x14ac:dyDescent="0.25">
      <c r="A21" s="80">
        <v>20</v>
      </c>
      <c r="B21" s="81">
        <v>39115</v>
      </c>
      <c r="C21" s="64">
        <f t="shared" si="0"/>
        <v>2007</v>
      </c>
      <c r="D21" s="64">
        <f t="shared" si="1"/>
        <v>2</v>
      </c>
      <c r="E21" s="64" t="str">
        <f>VLOOKUP($D21,'Lookup Values'!$A$2:$B$13,2)</f>
        <v>Feb</v>
      </c>
      <c r="F21" s="64">
        <f t="shared" si="2"/>
        <v>2</v>
      </c>
      <c r="G21" s="64">
        <f t="shared" si="3"/>
        <v>6</v>
      </c>
      <c r="H21" s="64" t="str">
        <f>VLOOKUP($G21, 'Lookup Values'!$D$2:$E$8, 2)</f>
        <v>Fri</v>
      </c>
      <c r="I21" s="80" t="s">
        <v>8</v>
      </c>
      <c r="J21" s="80" t="s">
        <v>9</v>
      </c>
      <c r="K21" s="80" t="s">
        <v>7</v>
      </c>
      <c r="L21" s="80" t="s">
        <v>20</v>
      </c>
      <c r="M21" s="82">
        <v>138</v>
      </c>
      <c r="N21" s="82">
        <f>IF($O21="Income",$M21*'Lookup Values'!$H$3,$M21*'Lookup Values'!$H$2)</f>
        <v>11.9025</v>
      </c>
      <c r="O21" s="80" t="str">
        <f t="shared" si="4"/>
        <v>Expense</v>
      </c>
    </row>
    <row r="22" spans="1:15" x14ac:dyDescent="0.25">
      <c r="A22" s="80">
        <v>21</v>
      </c>
      <c r="B22" s="81">
        <v>39115</v>
      </c>
      <c r="C22" s="64">
        <f t="shared" si="0"/>
        <v>2007</v>
      </c>
      <c r="D22" s="64">
        <f t="shared" si="1"/>
        <v>2</v>
      </c>
      <c r="E22" s="64" t="str">
        <f>VLOOKUP($D22,'Lookup Values'!$A$2:$B$13,2)</f>
        <v>Feb</v>
      </c>
      <c r="F22" s="64">
        <f t="shared" si="2"/>
        <v>2</v>
      </c>
      <c r="G22" s="64">
        <f t="shared" si="3"/>
        <v>6</v>
      </c>
      <c r="H22" s="64" t="str">
        <f>VLOOKUP($G22, 'Lookup Values'!$D$2:$E$8, 2)</f>
        <v>Fri</v>
      </c>
      <c r="I22" s="80" t="s">
        <v>12</v>
      </c>
      <c r="J22" s="80" t="s">
        <v>37</v>
      </c>
      <c r="K22" s="80" t="s">
        <v>36</v>
      </c>
      <c r="L22" s="80" t="s">
        <v>23</v>
      </c>
      <c r="M22" s="82">
        <v>247</v>
      </c>
      <c r="N22" s="82">
        <f>IF($O22="Income",$M22*'Lookup Values'!$H$3,$M22*'Lookup Values'!$H$2)</f>
        <v>21.303749999999997</v>
      </c>
      <c r="O22" s="80" t="str">
        <f t="shared" si="4"/>
        <v>Expense</v>
      </c>
    </row>
    <row r="23" spans="1:15" x14ac:dyDescent="0.25">
      <c r="A23" s="80">
        <v>22</v>
      </c>
      <c r="B23" s="81">
        <v>39115</v>
      </c>
      <c r="C23" s="64">
        <f t="shared" si="0"/>
        <v>2007</v>
      </c>
      <c r="D23" s="64">
        <f t="shared" si="1"/>
        <v>2</v>
      </c>
      <c r="E23" s="64" t="str">
        <f>VLOOKUP($D23,'Lookup Values'!$A$2:$B$13,2)</f>
        <v>Feb</v>
      </c>
      <c r="F23" s="64">
        <f t="shared" si="2"/>
        <v>2</v>
      </c>
      <c r="G23" s="64">
        <f t="shared" si="3"/>
        <v>6</v>
      </c>
      <c r="H23" s="64" t="str">
        <f>VLOOKUP($G23, 'Lookup Values'!$D$2:$E$8, 2)</f>
        <v>Fri</v>
      </c>
      <c r="I23" s="80" t="s">
        <v>12</v>
      </c>
      <c r="J23" s="80" t="s">
        <v>25</v>
      </c>
      <c r="K23" s="80" t="s">
        <v>24</v>
      </c>
      <c r="L23" s="80" t="s">
        <v>10</v>
      </c>
      <c r="M23" s="82">
        <v>375</v>
      </c>
      <c r="N23" s="82">
        <f>IF($O23="Income",$M23*'Lookup Values'!$H$3,$M23*'Lookup Values'!$H$2)</f>
        <v>32.34375</v>
      </c>
      <c r="O23" s="80" t="str">
        <f t="shared" si="4"/>
        <v>Expense</v>
      </c>
    </row>
    <row r="24" spans="1:15" x14ac:dyDescent="0.25">
      <c r="A24" s="80">
        <v>23</v>
      </c>
      <c r="B24" s="81">
        <v>39116</v>
      </c>
      <c r="C24" s="64">
        <f t="shared" si="0"/>
        <v>2007</v>
      </c>
      <c r="D24" s="64">
        <f t="shared" si="1"/>
        <v>2</v>
      </c>
      <c r="E24" s="64" t="str">
        <f>VLOOKUP($D24,'Lookup Values'!$A$2:$B$13,2)</f>
        <v>Feb</v>
      </c>
      <c r="F24" s="64">
        <f t="shared" si="2"/>
        <v>3</v>
      </c>
      <c r="G24" s="64">
        <f t="shared" si="3"/>
        <v>7</v>
      </c>
      <c r="H24" s="64" t="str">
        <f>VLOOKUP($G24, 'Lookup Values'!$D$2:$E$8, 2)</f>
        <v>Sat</v>
      </c>
      <c r="I24" s="80" t="s">
        <v>47</v>
      </c>
      <c r="J24" s="80" t="s">
        <v>78</v>
      </c>
      <c r="K24" s="80" t="s">
        <v>79</v>
      </c>
      <c r="L24" s="80" t="s">
        <v>10</v>
      </c>
      <c r="M24" s="82">
        <v>411</v>
      </c>
      <c r="N24" s="82">
        <f>IF($O24="Income",$M24*'Lookup Values'!$H$3,$M24*'Lookup Values'!$H$2)</f>
        <v>156.18</v>
      </c>
      <c r="O24" s="80" t="str">
        <f t="shared" si="4"/>
        <v>Income</v>
      </c>
    </row>
    <row r="25" spans="1:15" x14ac:dyDescent="0.25">
      <c r="A25" s="80">
        <v>24</v>
      </c>
      <c r="B25" s="81">
        <v>39120</v>
      </c>
      <c r="C25" s="64">
        <f t="shared" si="0"/>
        <v>2007</v>
      </c>
      <c r="D25" s="64">
        <f t="shared" si="1"/>
        <v>2</v>
      </c>
      <c r="E25" s="64" t="str">
        <f>VLOOKUP($D25,'Lookup Values'!$A$2:$B$13,2)</f>
        <v>Feb</v>
      </c>
      <c r="F25" s="64">
        <f t="shared" si="2"/>
        <v>7</v>
      </c>
      <c r="G25" s="64">
        <f t="shared" si="3"/>
        <v>4</v>
      </c>
      <c r="H25" s="64" t="str">
        <f>VLOOKUP($G25, 'Lookup Values'!$D$2:$E$8, 2)</f>
        <v>Wed</v>
      </c>
      <c r="I25" s="80" t="s">
        <v>12</v>
      </c>
      <c r="J25" s="80" t="s">
        <v>37</v>
      </c>
      <c r="K25" s="80" t="s">
        <v>36</v>
      </c>
      <c r="L25" s="80" t="s">
        <v>23</v>
      </c>
      <c r="M25" s="82">
        <v>427</v>
      </c>
      <c r="N25" s="82">
        <f>IF($O25="Income",$M25*'Lookup Values'!$H$3,$M25*'Lookup Values'!$H$2)</f>
        <v>36.828749999999999</v>
      </c>
      <c r="O25" s="80" t="str">
        <f t="shared" si="4"/>
        <v>Expense</v>
      </c>
    </row>
    <row r="26" spans="1:15" x14ac:dyDescent="0.25">
      <c r="A26" s="80">
        <v>25</v>
      </c>
      <c r="B26" s="81">
        <v>39122</v>
      </c>
      <c r="C26" s="64">
        <f t="shared" si="0"/>
        <v>2007</v>
      </c>
      <c r="D26" s="64">
        <f t="shared" si="1"/>
        <v>2</v>
      </c>
      <c r="E26" s="64" t="str">
        <f>VLOOKUP($D26,'Lookup Values'!$A$2:$B$13,2)</f>
        <v>Feb</v>
      </c>
      <c r="F26" s="64">
        <f t="shared" si="2"/>
        <v>9</v>
      </c>
      <c r="G26" s="64">
        <f t="shared" si="3"/>
        <v>6</v>
      </c>
      <c r="H26" s="64" t="str">
        <f>VLOOKUP($G26, 'Lookup Values'!$D$2:$E$8, 2)</f>
        <v>Fri</v>
      </c>
      <c r="I26" s="80" t="s">
        <v>18</v>
      </c>
      <c r="J26" s="80" t="s">
        <v>30</v>
      </c>
      <c r="K26" s="80" t="s">
        <v>29</v>
      </c>
      <c r="L26" s="80" t="s">
        <v>20</v>
      </c>
      <c r="M26" s="82">
        <v>329</v>
      </c>
      <c r="N26" s="82">
        <f>IF($O26="Income",$M26*'Lookup Values'!$H$3,$M26*'Lookup Values'!$H$2)</f>
        <v>28.376249999999999</v>
      </c>
      <c r="O26" s="80" t="str">
        <f t="shared" si="4"/>
        <v>Expense</v>
      </c>
    </row>
    <row r="27" spans="1:15" x14ac:dyDescent="0.25">
      <c r="A27" s="80">
        <v>26</v>
      </c>
      <c r="B27" s="81">
        <v>39122</v>
      </c>
      <c r="C27" s="64">
        <f t="shared" si="0"/>
        <v>2007</v>
      </c>
      <c r="D27" s="64">
        <f t="shared" si="1"/>
        <v>2</v>
      </c>
      <c r="E27" s="64" t="str">
        <f>VLOOKUP($D27,'Lookup Values'!$A$2:$B$13,2)</f>
        <v>Feb</v>
      </c>
      <c r="F27" s="64">
        <f t="shared" si="2"/>
        <v>9</v>
      </c>
      <c r="G27" s="64">
        <f t="shared" si="3"/>
        <v>6</v>
      </c>
      <c r="H27" s="64" t="str">
        <f>VLOOKUP($G27, 'Lookup Values'!$D$2:$E$8, 2)</f>
        <v>Fri</v>
      </c>
      <c r="I27" s="80" t="s">
        <v>12</v>
      </c>
      <c r="J27" s="80" t="s">
        <v>25</v>
      </c>
      <c r="K27" s="80" t="s">
        <v>24</v>
      </c>
      <c r="L27" s="80" t="s">
        <v>23</v>
      </c>
      <c r="M27" s="82">
        <v>52</v>
      </c>
      <c r="N27" s="82">
        <f>IF($O27="Income",$M27*'Lookup Values'!$H$3,$M27*'Lookup Values'!$H$2)</f>
        <v>4.4849999999999994</v>
      </c>
      <c r="O27" s="80" t="str">
        <f t="shared" si="4"/>
        <v>Expense</v>
      </c>
    </row>
    <row r="28" spans="1:15" x14ac:dyDescent="0.25">
      <c r="A28" s="80">
        <v>27</v>
      </c>
      <c r="B28" s="81">
        <v>39123</v>
      </c>
      <c r="C28" s="64">
        <f t="shared" si="0"/>
        <v>2007</v>
      </c>
      <c r="D28" s="64">
        <f t="shared" si="1"/>
        <v>2</v>
      </c>
      <c r="E28" s="64" t="str">
        <f>VLOOKUP($D28,'Lookup Values'!$A$2:$B$13,2)</f>
        <v>Feb</v>
      </c>
      <c r="F28" s="64">
        <f t="shared" si="2"/>
        <v>10</v>
      </c>
      <c r="G28" s="64">
        <f t="shared" si="3"/>
        <v>7</v>
      </c>
      <c r="H28" s="64" t="str">
        <f>VLOOKUP($G28, 'Lookup Values'!$D$2:$E$8, 2)</f>
        <v>Sat</v>
      </c>
      <c r="I28" s="80" t="s">
        <v>15</v>
      </c>
      <c r="J28" s="80" t="s">
        <v>35</v>
      </c>
      <c r="K28" s="80" t="s">
        <v>34</v>
      </c>
      <c r="L28" s="80" t="s">
        <v>10</v>
      </c>
      <c r="M28" s="82">
        <v>112</v>
      </c>
      <c r="N28" s="82">
        <f>IF($O28="Income",$M28*'Lookup Values'!$H$3,$M28*'Lookup Values'!$H$2)</f>
        <v>9.66</v>
      </c>
      <c r="O28" s="80" t="str">
        <f t="shared" si="4"/>
        <v>Expense</v>
      </c>
    </row>
    <row r="29" spans="1:15" x14ac:dyDescent="0.25">
      <c r="A29" s="80">
        <v>28</v>
      </c>
      <c r="B29" s="81">
        <v>39124</v>
      </c>
      <c r="C29" s="64">
        <f t="shared" si="0"/>
        <v>2007</v>
      </c>
      <c r="D29" s="64">
        <f t="shared" si="1"/>
        <v>2</v>
      </c>
      <c r="E29" s="64" t="str">
        <f>VLOOKUP($D29,'Lookup Values'!$A$2:$B$13,2)</f>
        <v>Feb</v>
      </c>
      <c r="F29" s="64">
        <f t="shared" si="2"/>
        <v>11</v>
      </c>
      <c r="G29" s="64">
        <f t="shared" si="3"/>
        <v>1</v>
      </c>
      <c r="H29" s="64" t="str">
        <f>VLOOKUP($G29, 'Lookup Values'!$D$2:$E$8, 2)</f>
        <v>Sun</v>
      </c>
      <c r="I29" s="80" t="s">
        <v>8</v>
      </c>
      <c r="J29" s="80" t="s">
        <v>9</v>
      </c>
      <c r="K29" s="80" t="s">
        <v>7</v>
      </c>
      <c r="L29" s="80" t="s">
        <v>20</v>
      </c>
      <c r="M29" s="82">
        <v>19</v>
      </c>
      <c r="N29" s="82">
        <f>IF($O29="Income",$M29*'Lookup Values'!$H$3,$M29*'Lookup Values'!$H$2)</f>
        <v>1.6387499999999999</v>
      </c>
      <c r="O29" s="80" t="str">
        <f t="shared" si="4"/>
        <v>Expense</v>
      </c>
    </row>
    <row r="30" spans="1:15" x14ac:dyDescent="0.25">
      <c r="A30" s="80">
        <v>29</v>
      </c>
      <c r="B30" s="81">
        <v>39124</v>
      </c>
      <c r="C30" s="64">
        <f t="shared" si="0"/>
        <v>2007</v>
      </c>
      <c r="D30" s="64">
        <f t="shared" si="1"/>
        <v>2</v>
      </c>
      <c r="E30" s="64" t="str">
        <f>VLOOKUP($D30,'Lookup Values'!$A$2:$B$13,2)</f>
        <v>Feb</v>
      </c>
      <c r="F30" s="64">
        <f t="shared" si="2"/>
        <v>11</v>
      </c>
      <c r="G30" s="64">
        <f t="shared" si="3"/>
        <v>1</v>
      </c>
      <c r="H30" s="64" t="str">
        <f>VLOOKUP($G30, 'Lookup Values'!$D$2:$E$8, 2)</f>
        <v>Sun</v>
      </c>
      <c r="I30" s="80" t="s">
        <v>8</v>
      </c>
      <c r="J30" s="80" t="s">
        <v>9</v>
      </c>
      <c r="K30" s="80" t="s">
        <v>7</v>
      </c>
      <c r="L30" s="80" t="s">
        <v>20</v>
      </c>
      <c r="M30" s="82">
        <v>127</v>
      </c>
      <c r="N30" s="82">
        <f>IF($O30="Income",$M30*'Lookup Values'!$H$3,$M30*'Lookup Values'!$H$2)</f>
        <v>10.953749999999999</v>
      </c>
      <c r="O30" s="80" t="str">
        <f t="shared" si="4"/>
        <v>Expense</v>
      </c>
    </row>
    <row r="31" spans="1:15" x14ac:dyDescent="0.25">
      <c r="A31" s="80">
        <v>30</v>
      </c>
      <c r="B31" s="81">
        <v>39125</v>
      </c>
      <c r="C31" s="64">
        <f t="shared" si="0"/>
        <v>2007</v>
      </c>
      <c r="D31" s="64">
        <f t="shared" si="1"/>
        <v>2</v>
      </c>
      <c r="E31" s="64" t="str">
        <f>VLOOKUP($D31,'Lookup Values'!$A$2:$B$13,2)</f>
        <v>Feb</v>
      </c>
      <c r="F31" s="64">
        <f t="shared" si="2"/>
        <v>12</v>
      </c>
      <c r="G31" s="64">
        <f t="shared" si="3"/>
        <v>2</v>
      </c>
      <c r="H31" s="64" t="str">
        <f>VLOOKUP($G31, 'Lookup Values'!$D$2:$E$8, 2)</f>
        <v>Mon</v>
      </c>
      <c r="I31" s="80" t="s">
        <v>47</v>
      </c>
      <c r="J31" s="80" t="s">
        <v>76</v>
      </c>
      <c r="K31" s="80" t="s">
        <v>77</v>
      </c>
      <c r="L31" s="80" t="s">
        <v>23</v>
      </c>
      <c r="M31" s="82">
        <v>162</v>
      </c>
      <c r="N31" s="82">
        <f>IF($O31="Income",$M31*'Lookup Values'!$H$3,$M31*'Lookup Values'!$H$2)</f>
        <v>61.56</v>
      </c>
      <c r="O31" s="80" t="str">
        <f t="shared" si="4"/>
        <v>Income</v>
      </c>
    </row>
    <row r="32" spans="1:15" x14ac:dyDescent="0.25">
      <c r="A32" s="80">
        <v>31</v>
      </c>
      <c r="B32" s="81">
        <v>39128</v>
      </c>
      <c r="C32" s="64">
        <f t="shared" si="0"/>
        <v>2007</v>
      </c>
      <c r="D32" s="64">
        <f t="shared" si="1"/>
        <v>2</v>
      </c>
      <c r="E32" s="64" t="str">
        <f>VLOOKUP($D32,'Lookup Values'!$A$2:$B$13,2)</f>
        <v>Feb</v>
      </c>
      <c r="F32" s="64">
        <f t="shared" si="2"/>
        <v>15</v>
      </c>
      <c r="G32" s="64">
        <f t="shared" si="3"/>
        <v>5</v>
      </c>
      <c r="H32" s="64" t="str">
        <f>VLOOKUP($G32, 'Lookup Values'!$D$2:$E$8, 2)</f>
        <v>Thu</v>
      </c>
      <c r="I32" s="80" t="s">
        <v>47</v>
      </c>
      <c r="J32" s="80" t="s">
        <v>80</v>
      </c>
      <c r="K32" s="80" t="s">
        <v>81</v>
      </c>
      <c r="L32" s="80" t="s">
        <v>23</v>
      </c>
      <c r="M32" s="82">
        <v>170</v>
      </c>
      <c r="N32" s="82">
        <f>IF($O32="Income",$M32*'Lookup Values'!$H$3,$M32*'Lookup Values'!$H$2)</f>
        <v>64.599999999999994</v>
      </c>
      <c r="O32" s="80" t="str">
        <f t="shared" si="4"/>
        <v>Income</v>
      </c>
    </row>
    <row r="33" spans="1:15" x14ac:dyDescent="0.25">
      <c r="A33" s="80">
        <v>32</v>
      </c>
      <c r="B33" s="81">
        <v>39131</v>
      </c>
      <c r="C33" s="64">
        <f t="shared" si="0"/>
        <v>2007</v>
      </c>
      <c r="D33" s="64">
        <f t="shared" si="1"/>
        <v>2</v>
      </c>
      <c r="E33" s="64" t="str">
        <f>VLOOKUP($D33,'Lookup Values'!$A$2:$B$13,2)</f>
        <v>Feb</v>
      </c>
      <c r="F33" s="64">
        <f t="shared" si="2"/>
        <v>18</v>
      </c>
      <c r="G33" s="64">
        <f t="shared" si="3"/>
        <v>1</v>
      </c>
      <c r="H33" s="64" t="str">
        <f>VLOOKUP($G33, 'Lookup Values'!$D$2:$E$8, 2)</f>
        <v>Sun</v>
      </c>
      <c r="I33" s="80" t="s">
        <v>15</v>
      </c>
      <c r="J33" s="80" t="s">
        <v>35</v>
      </c>
      <c r="K33" s="80" t="s">
        <v>34</v>
      </c>
      <c r="L33" s="80" t="s">
        <v>10</v>
      </c>
      <c r="M33" s="82">
        <v>138</v>
      </c>
      <c r="N33" s="82">
        <f>IF($O33="Income",$M33*'Lookup Values'!$H$3,$M33*'Lookup Values'!$H$2)</f>
        <v>11.9025</v>
      </c>
      <c r="O33" s="80" t="str">
        <f t="shared" si="4"/>
        <v>Expense</v>
      </c>
    </row>
    <row r="34" spans="1:15" x14ac:dyDescent="0.25">
      <c r="A34" s="80">
        <v>33</v>
      </c>
      <c r="B34" s="81">
        <v>39133</v>
      </c>
      <c r="C34" s="64">
        <f t="shared" si="0"/>
        <v>2007</v>
      </c>
      <c r="D34" s="64">
        <f t="shared" si="1"/>
        <v>2</v>
      </c>
      <c r="E34" s="64" t="str">
        <f>VLOOKUP($D34,'Lookup Values'!$A$2:$B$13,2)</f>
        <v>Feb</v>
      </c>
      <c r="F34" s="64">
        <f t="shared" si="2"/>
        <v>20</v>
      </c>
      <c r="G34" s="64">
        <f t="shared" si="3"/>
        <v>3</v>
      </c>
      <c r="H34" s="64" t="str">
        <f>VLOOKUP($G34, 'Lookup Values'!$D$2:$E$8, 2)</f>
        <v>Tue</v>
      </c>
      <c r="I34" s="80" t="s">
        <v>15</v>
      </c>
      <c r="J34" s="80" t="s">
        <v>35</v>
      </c>
      <c r="K34" s="80" t="s">
        <v>34</v>
      </c>
      <c r="L34" s="80" t="s">
        <v>23</v>
      </c>
      <c r="M34" s="82">
        <v>20</v>
      </c>
      <c r="N34" s="82">
        <f>IF($O34="Income",$M34*'Lookup Values'!$H$3,$M34*'Lookup Values'!$H$2)</f>
        <v>1.7249999999999999</v>
      </c>
      <c r="O34" s="80" t="str">
        <f t="shared" si="4"/>
        <v>Expense</v>
      </c>
    </row>
    <row r="35" spans="1:15" x14ac:dyDescent="0.25">
      <c r="A35" s="80">
        <v>34</v>
      </c>
      <c r="B35" s="81">
        <v>39136</v>
      </c>
      <c r="C35" s="64">
        <f t="shared" si="0"/>
        <v>2007</v>
      </c>
      <c r="D35" s="64">
        <f t="shared" si="1"/>
        <v>2</v>
      </c>
      <c r="E35" s="64" t="str">
        <f>VLOOKUP($D35,'Lookup Values'!$A$2:$B$13,2)</f>
        <v>Feb</v>
      </c>
      <c r="F35" s="64">
        <f t="shared" si="2"/>
        <v>23</v>
      </c>
      <c r="G35" s="64">
        <f t="shared" si="3"/>
        <v>6</v>
      </c>
      <c r="H35" s="64" t="str">
        <f>VLOOKUP($G35, 'Lookup Values'!$D$2:$E$8, 2)</f>
        <v>Fri</v>
      </c>
      <c r="I35" s="80" t="s">
        <v>18</v>
      </c>
      <c r="J35" s="80" t="s">
        <v>30</v>
      </c>
      <c r="K35" s="80" t="s">
        <v>29</v>
      </c>
      <c r="L35" s="80" t="s">
        <v>23</v>
      </c>
      <c r="M35" s="82">
        <v>491</v>
      </c>
      <c r="N35" s="82">
        <f>IF($O35="Income",$M35*'Lookup Values'!$H$3,$M35*'Lookup Values'!$H$2)</f>
        <v>42.348749999999995</v>
      </c>
      <c r="O35" s="80" t="str">
        <f t="shared" si="4"/>
        <v>Expense</v>
      </c>
    </row>
    <row r="36" spans="1:15" x14ac:dyDescent="0.25">
      <c r="A36" s="80">
        <v>35</v>
      </c>
      <c r="B36" s="81">
        <v>39137</v>
      </c>
      <c r="C36" s="64">
        <f t="shared" si="0"/>
        <v>2007</v>
      </c>
      <c r="D36" s="64">
        <f t="shared" si="1"/>
        <v>2</v>
      </c>
      <c r="E36" s="64" t="str">
        <f>VLOOKUP($D36,'Lookup Values'!$A$2:$B$13,2)</f>
        <v>Feb</v>
      </c>
      <c r="F36" s="64">
        <f t="shared" si="2"/>
        <v>24</v>
      </c>
      <c r="G36" s="64">
        <f t="shared" si="3"/>
        <v>7</v>
      </c>
      <c r="H36" s="64" t="str">
        <f>VLOOKUP($G36, 'Lookup Values'!$D$2:$E$8, 2)</f>
        <v>Sat</v>
      </c>
      <c r="I36" s="80" t="s">
        <v>12</v>
      </c>
      <c r="J36" s="80" t="s">
        <v>25</v>
      </c>
      <c r="K36" s="80" t="s">
        <v>24</v>
      </c>
      <c r="L36" s="80" t="s">
        <v>23</v>
      </c>
      <c r="M36" s="82">
        <v>161</v>
      </c>
      <c r="N36" s="82">
        <f>IF($O36="Income",$M36*'Lookup Values'!$H$3,$M36*'Lookup Values'!$H$2)</f>
        <v>13.886249999999999</v>
      </c>
      <c r="O36" s="80" t="str">
        <f t="shared" si="4"/>
        <v>Expense</v>
      </c>
    </row>
    <row r="37" spans="1:15" x14ac:dyDescent="0.25">
      <c r="A37" s="80">
        <v>36</v>
      </c>
      <c r="B37" s="81">
        <v>39140</v>
      </c>
      <c r="C37" s="64">
        <f t="shared" si="0"/>
        <v>2007</v>
      </c>
      <c r="D37" s="64">
        <f t="shared" si="1"/>
        <v>2</v>
      </c>
      <c r="E37" s="64" t="str">
        <f>VLOOKUP($D37,'Lookup Values'!$A$2:$B$13,2)</f>
        <v>Feb</v>
      </c>
      <c r="F37" s="64">
        <f t="shared" si="2"/>
        <v>27</v>
      </c>
      <c r="G37" s="64">
        <f t="shared" si="3"/>
        <v>3</v>
      </c>
      <c r="H37" s="64" t="str">
        <f>VLOOKUP($G37, 'Lookup Values'!$D$2:$E$8, 2)</f>
        <v>Tue</v>
      </c>
      <c r="I37" s="80" t="s">
        <v>12</v>
      </c>
      <c r="J37" s="80" t="s">
        <v>13</v>
      </c>
      <c r="K37" s="80" t="s">
        <v>11</v>
      </c>
      <c r="L37" s="80" t="s">
        <v>23</v>
      </c>
      <c r="M37" s="82">
        <v>341</v>
      </c>
      <c r="N37" s="82">
        <f>IF($O37="Income",$M37*'Lookup Values'!$H$3,$M37*'Lookup Values'!$H$2)</f>
        <v>29.411249999999999</v>
      </c>
      <c r="O37" s="80" t="str">
        <f t="shared" si="4"/>
        <v>Expense</v>
      </c>
    </row>
    <row r="38" spans="1:15" x14ac:dyDescent="0.25">
      <c r="A38" s="80">
        <v>37</v>
      </c>
      <c r="B38" s="81">
        <v>39140</v>
      </c>
      <c r="C38" s="64">
        <f t="shared" si="0"/>
        <v>2007</v>
      </c>
      <c r="D38" s="64">
        <f t="shared" si="1"/>
        <v>2</v>
      </c>
      <c r="E38" s="64" t="str">
        <f>VLOOKUP($D38,'Lookup Values'!$A$2:$B$13,2)</f>
        <v>Feb</v>
      </c>
      <c r="F38" s="64">
        <f t="shared" si="2"/>
        <v>27</v>
      </c>
      <c r="G38" s="64">
        <f t="shared" si="3"/>
        <v>3</v>
      </c>
      <c r="H38" s="64" t="str">
        <f>VLOOKUP($G38, 'Lookup Values'!$D$2:$E$8, 2)</f>
        <v>Tue</v>
      </c>
      <c r="I38" s="80" t="s">
        <v>27</v>
      </c>
      <c r="J38" s="80" t="s">
        <v>28</v>
      </c>
      <c r="K38" s="80" t="s">
        <v>26</v>
      </c>
      <c r="L38" s="80" t="s">
        <v>10</v>
      </c>
      <c r="M38" s="82">
        <v>475</v>
      </c>
      <c r="N38" s="82">
        <f>IF($O38="Income",$M38*'Lookup Values'!$H$3,$M38*'Lookup Values'!$H$2)</f>
        <v>40.96875</v>
      </c>
      <c r="O38" s="80" t="str">
        <f t="shared" si="4"/>
        <v>Expense</v>
      </c>
    </row>
    <row r="39" spans="1:15" x14ac:dyDescent="0.25">
      <c r="A39" s="80">
        <v>38</v>
      </c>
      <c r="B39" s="81">
        <v>39141</v>
      </c>
      <c r="C39" s="64">
        <f t="shared" si="0"/>
        <v>2007</v>
      </c>
      <c r="D39" s="64">
        <f t="shared" si="1"/>
        <v>2</v>
      </c>
      <c r="E39" s="64" t="str">
        <f>VLOOKUP($D39,'Lookup Values'!$A$2:$B$13,2)</f>
        <v>Feb</v>
      </c>
      <c r="F39" s="64">
        <f t="shared" si="2"/>
        <v>28</v>
      </c>
      <c r="G39" s="64">
        <f t="shared" si="3"/>
        <v>4</v>
      </c>
      <c r="H39" s="64" t="str">
        <f>VLOOKUP($G39, 'Lookup Values'!$D$2:$E$8, 2)</f>
        <v>Wed</v>
      </c>
      <c r="I39" s="80" t="s">
        <v>47</v>
      </c>
      <c r="J39" s="80" t="s">
        <v>78</v>
      </c>
      <c r="K39" s="80" t="s">
        <v>79</v>
      </c>
      <c r="L39" s="80" t="s">
        <v>23</v>
      </c>
      <c r="M39" s="82">
        <v>41</v>
      </c>
      <c r="N39" s="82">
        <f>IF($O39="Income",$M39*'Lookup Values'!$H$3,$M39*'Lookup Values'!$H$2)</f>
        <v>15.58</v>
      </c>
      <c r="O39" s="80" t="str">
        <f t="shared" si="4"/>
        <v>Income</v>
      </c>
    </row>
    <row r="40" spans="1:15" x14ac:dyDescent="0.25">
      <c r="A40" s="80">
        <v>39</v>
      </c>
      <c r="B40" s="81">
        <v>39142</v>
      </c>
      <c r="C40" s="64">
        <f t="shared" si="0"/>
        <v>2007</v>
      </c>
      <c r="D40" s="64">
        <f t="shared" si="1"/>
        <v>3</v>
      </c>
      <c r="E40" s="64" t="str">
        <f>VLOOKUP($D40,'Lookup Values'!$A$2:$B$13,2)</f>
        <v>Mar</v>
      </c>
      <c r="F40" s="64">
        <f t="shared" si="2"/>
        <v>1</v>
      </c>
      <c r="G40" s="64">
        <f t="shared" si="3"/>
        <v>5</v>
      </c>
      <c r="H40" s="64" t="str">
        <f>VLOOKUP($G40, 'Lookup Values'!$D$2:$E$8, 2)</f>
        <v>Thu</v>
      </c>
      <c r="I40" s="80" t="s">
        <v>8</v>
      </c>
      <c r="J40" s="80" t="s">
        <v>22</v>
      </c>
      <c r="K40" s="80" t="s">
        <v>21</v>
      </c>
      <c r="L40" s="80" t="s">
        <v>23</v>
      </c>
      <c r="M40" s="82">
        <v>266</v>
      </c>
      <c r="N40" s="82">
        <f>IF($O40="Income",$M40*'Lookup Values'!$H$3,$M40*'Lookup Values'!$H$2)</f>
        <v>22.942499999999999</v>
      </c>
      <c r="O40" s="80" t="str">
        <f t="shared" si="4"/>
        <v>Expense</v>
      </c>
    </row>
    <row r="41" spans="1:15" x14ac:dyDescent="0.25">
      <c r="A41" s="80">
        <v>40</v>
      </c>
      <c r="B41" s="81">
        <v>39144</v>
      </c>
      <c r="C41" s="64">
        <f t="shared" si="0"/>
        <v>2007</v>
      </c>
      <c r="D41" s="64">
        <f t="shared" si="1"/>
        <v>3</v>
      </c>
      <c r="E41" s="64" t="str">
        <f>VLOOKUP($D41,'Lookup Values'!$A$2:$B$13,2)</f>
        <v>Mar</v>
      </c>
      <c r="F41" s="64">
        <f t="shared" si="2"/>
        <v>3</v>
      </c>
      <c r="G41" s="64">
        <f t="shared" si="3"/>
        <v>7</v>
      </c>
      <c r="H41" s="64" t="str">
        <f>VLOOKUP($G41, 'Lookup Values'!$D$2:$E$8, 2)</f>
        <v>Sat</v>
      </c>
      <c r="I41" s="80" t="s">
        <v>27</v>
      </c>
      <c r="J41" s="80" t="s">
        <v>28</v>
      </c>
      <c r="K41" s="80" t="s">
        <v>26</v>
      </c>
      <c r="L41" s="80" t="s">
        <v>10</v>
      </c>
      <c r="M41" s="82">
        <v>121</v>
      </c>
      <c r="N41" s="82">
        <f>IF($O41="Income",$M41*'Lookup Values'!$H$3,$M41*'Lookup Values'!$H$2)</f>
        <v>10.436249999999999</v>
      </c>
      <c r="O41" s="80" t="str">
        <f t="shared" si="4"/>
        <v>Expense</v>
      </c>
    </row>
    <row r="42" spans="1:15" x14ac:dyDescent="0.25">
      <c r="A42" s="80">
        <v>41</v>
      </c>
      <c r="B42" s="81">
        <v>39145</v>
      </c>
      <c r="C42" s="64">
        <f t="shared" si="0"/>
        <v>2007</v>
      </c>
      <c r="D42" s="64">
        <f t="shared" si="1"/>
        <v>3</v>
      </c>
      <c r="E42" s="64" t="str">
        <f>VLOOKUP($D42,'Lookup Values'!$A$2:$B$13,2)</f>
        <v>Mar</v>
      </c>
      <c r="F42" s="64">
        <f t="shared" si="2"/>
        <v>4</v>
      </c>
      <c r="G42" s="64">
        <f t="shared" si="3"/>
        <v>1</v>
      </c>
      <c r="H42" s="64" t="str">
        <f>VLOOKUP($G42, 'Lookup Values'!$D$2:$E$8, 2)</f>
        <v>Sun</v>
      </c>
      <c r="I42" s="80" t="s">
        <v>12</v>
      </c>
      <c r="J42" s="80" t="s">
        <v>13</v>
      </c>
      <c r="K42" s="80" t="s">
        <v>11</v>
      </c>
      <c r="L42" s="80" t="s">
        <v>10</v>
      </c>
      <c r="M42" s="82">
        <v>245</v>
      </c>
      <c r="N42" s="82">
        <f>IF($O42="Income",$M42*'Lookup Values'!$H$3,$M42*'Lookup Values'!$H$2)</f>
        <v>21.131249999999998</v>
      </c>
      <c r="O42" s="80" t="str">
        <f t="shared" si="4"/>
        <v>Expense</v>
      </c>
    </row>
    <row r="43" spans="1:15" x14ac:dyDescent="0.25">
      <c r="A43" s="80">
        <v>42</v>
      </c>
      <c r="B43" s="81">
        <v>39146</v>
      </c>
      <c r="C43" s="64">
        <f t="shared" si="0"/>
        <v>2007</v>
      </c>
      <c r="D43" s="64">
        <f t="shared" si="1"/>
        <v>3</v>
      </c>
      <c r="E43" s="64" t="str">
        <f>VLOOKUP($D43,'Lookup Values'!$A$2:$B$13,2)</f>
        <v>Mar</v>
      </c>
      <c r="F43" s="64">
        <f t="shared" si="2"/>
        <v>5</v>
      </c>
      <c r="G43" s="64">
        <f t="shared" si="3"/>
        <v>2</v>
      </c>
      <c r="H43" s="64" t="str">
        <f>VLOOKUP($G43, 'Lookup Values'!$D$2:$E$8, 2)</f>
        <v>Mon</v>
      </c>
      <c r="I43" s="80" t="s">
        <v>18</v>
      </c>
      <c r="J43" s="80" t="s">
        <v>19</v>
      </c>
      <c r="K43" s="80" t="s">
        <v>17</v>
      </c>
      <c r="L43" s="80" t="s">
        <v>23</v>
      </c>
      <c r="M43" s="82">
        <v>325</v>
      </c>
      <c r="N43" s="82">
        <f>IF($O43="Income",$M43*'Lookup Values'!$H$3,$M43*'Lookup Values'!$H$2)</f>
        <v>28.031249999999996</v>
      </c>
      <c r="O43" s="80" t="str">
        <f t="shared" si="4"/>
        <v>Expense</v>
      </c>
    </row>
    <row r="44" spans="1:15" x14ac:dyDescent="0.25">
      <c r="A44" s="80">
        <v>43</v>
      </c>
      <c r="B44" s="81">
        <v>39148</v>
      </c>
      <c r="C44" s="64">
        <f t="shared" si="0"/>
        <v>2007</v>
      </c>
      <c r="D44" s="64">
        <f t="shared" si="1"/>
        <v>3</v>
      </c>
      <c r="E44" s="64" t="str">
        <f>VLOOKUP($D44,'Lookup Values'!$A$2:$B$13,2)</f>
        <v>Mar</v>
      </c>
      <c r="F44" s="64">
        <f t="shared" si="2"/>
        <v>7</v>
      </c>
      <c r="G44" s="64">
        <f t="shared" si="3"/>
        <v>4</v>
      </c>
      <c r="H44" s="64" t="str">
        <f>VLOOKUP($G44, 'Lookup Values'!$D$2:$E$8, 2)</f>
        <v>Wed</v>
      </c>
      <c r="I44" s="80" t="s">
        <v>47</v>
      </c>
      <c r="J44" s="80" t="s">
        <v>80</v>
      </c>
      <c r="K44" s="80" t="s">
        <v>81</v>
      </c>
      <c r="L44" s="80" t="s">
        <v>23</v>
      </c>
      <c r="M44" s="82">
        <v>431</v>
      </c>
      <c r="N44" s="82">
        <f>IF($O44="Income",$M44*'Lookup Values'!$H$3,$M44*'Lookup Values'!$H$2)</f>
        <v>163.78</v>
      </c>
      <c r="O44" s="80" t="str">
        <f t="shared" si="4"/>
        <v>Income</v>
      </c>
    </row>
    <row r="45" spans="1:15" x14ac:dyDescent="0.25">
      <c r="A45" s="80">
        <v>44</v>
      </c>
      <c r="B45" s="81">
        <v>39148</v>
      </c>
      <c r="C45" s="64">
        <f t="shared" si="0"/>
        <v>2007</v>
      </c>
      <c r="D45" s="64">
        <f t="shared" si="1"/>
        <v>3</v>
      </c>
      <c r="E45" s="64" t="str">
        <f>VLOOKUP($D45,'Lookup Values'!$A$2:$B$13,2)</f>
        <v>Mar</v>
      </c>
      <c r="F45" s="64">
        <f t="shared" si="2"/>
        <v>7</v>
      </c>
      <c r="G45" s="64">
        <f t="shared" si="3"/>
        <v>4</v>
      </c>
      <c r="H45" s="64" t="str">
        <f>VLOOKUP($G45, 'Lookup Values'!$D$2:$E$8, 2)</f>
        <v>Wed</v>
      </c>
      <c r="I45" s="80" t="s">
        <v>18</v>
      </c>
      <c r="J45" s="80" t="s">
        <v>30</v>
      </c>
      <c r="K45" s="80" t="s">
        <v>29</v>
      </c>
      <c r="L45" s="80" t="s">
        <v>23</v>
      </c>
      <c r="M45" s="82">
        <v>261</v>
      </c>
      <c r="N45" s="82">
        <f>IF($O45="Income",$M45*'Lookup Values'!$H$3,$M45*'Lookup Values'!$H$2)</f>
        <v>22.511249999999997</v>
      </c>
      <c r="O45" s="80" t="str">
        <f t="shared" si="4"/>
        <v>Expense</v>
      </c>
    </row>
    <row r="46" spans="1:15" x14ac:dyDescent="0.25">
      <c r="A46" s="80">
        <v>45</v>
      </c>
      <c r="B46" s="81">
        <v>39148</v>
      </c>
      <c r="C46" s="64">
        <f t="shared" si="0"/>
        <v>2007</v>
      </c>
      <c r="D46" s="64">
        <f t="shared" si="1"/>
        <v>3</v>
      </c>
      <c r="E46" s="64" t="str">
        <f>VLOOKUP($D46,'Lookup Values'!$A$2:$B$13,2)</f>
        <v>Mar</v>
      </c>
      <c r="F46" s="64">
        <f t="shared" si="2"/>
        <v>7</v>
      </c>
      <c r="G46" s="64">
        <f t="shared" si="3"/>
        <v>4</v>
      </c>
      <c r="H46" s="64" t="str">
        <f>VLOOKUP($G46, 'Lookup Values'!$D$2:$E$8, 2)</f>
        <v>Wed</v>
      </c>
      <c r="I46" s="80" t="s">
        <v>12</v>
      </c>
      <c r="J46" s="80" t="s">
        <v>13</v>
      </c>
      <c r="K46" s="80" t="s">
        <v>11</v>
      </c>
      <c r="L46" s="80" t="s">
        <v>10</v>
      </c>
      <c r="M46" s="82">
        <v>65</v>
      </c>
      <c r="N46" s="82">
        <f>IF($O46="Income",$M46*'Lookup Values'!$H$3,$M46*'Lookup Values'!$H$2)</f>
        <v>5.6062499999999993</v>
      </c>
      <c r="O46" s="80" t="str">
        <f t="shared" si="4"/>
        <v>Expense</v>
      </c>
    </row>
    <row r="47" spans="1:15" x14ac:dyDescent="0.25">
      <c r="A47" s="80">
        <v>46</v>
      </c>
      <c r="B47" s="81">
        <v>39156</v>
      </c>
      <c r="C47" s="64">
        <f t="shared" si="0"/>
        <v>2007</v>
      </c>
      <c r="D47" s="64">
        <f t="shared" si="1"/>
        <v>3</v>
      </c>
      <c r="E47" s="64" t="str">
        <f>VLOOKUP($D47,'Lookup Values'!$A$2:$B$13,2)</f>
        <v>Mar</v>
      </c>
      <c r="F47" s="64">
        <f t="shared" si="2"/>
        <v>15</v>
      </c>
      <c r="G47" s="64">
        <f t="shared" si="3"/>
        <v>5</v>
      </c>
      <c r="H47" s="64" t="str">
        <f>VLOOKUP($G47, 'Lookup Values'!$D$2:$E$8, 2)</f>
        <v>Thu</v>
      </c>
      <c r="I47" s="80" t="s">
        <v>18</v>
      </c>
      <c r="J47" s="80" t="s">
        <v>30</v>
      </c>
      <c r="K47" s="80" t="s">
        <v>29</v>
      </c>
      <c r="L47" s="80" t="s">
        <v>10</v>
      </c>
      <c r="M47" s="82">
        <v>339</v>
      </c>
      <c r="N47" s="82">
        <f>IF($O47="Income",$M47*'Lookup Values'!$H$3,$M47*'Lookup Values'!$H$2)</f>
        <v>29.238749999999996</v>
      </c>
      <c r="O47" s="80" t="str">
        <f t="shared" si="4"/>
        <v>Expense</v>
      </c>
    </row>
    <row r="48" spans="1:15" x14ac:dyDescent="0.25">
      <c r="A48" s="80">
        <v>47</v>
      </c>
      <c r="B48" s="81">
        <v>39156</v>
      </c>
      <c r="C48" s="64">
        <f t="shared" si="0"/>
        <v>2007</v>
      </c>
      <c r="D48" s="64">
        <f t="shared" si="1"/>
        <v>3</v>
      </c>
      <c r="E48" s="64" t="str">
        <f>VLOOKUP($D48,'Lookup Values'!$A$2:$B$13,2)</f>
        <v>Mar</v>
      </c>
      <c r="F48" s="64">
        <f t="shared" si="2"/>
        <v>15</v>
      </c>
      <c r="G48" s="64">
        <f t="shared" si="3"/>
        <v>5</v>
      </c>
      <c r="H48" s="64" t="str">
        <f>VLOOKUP($G48, 'Lookup Values'!$D$2:$E$8, 2)</f>
        <v>Thu</v>
      </c>
      <c r="I48" s="80" t="s">
        <v>18</v>
      </c>
      <c r="J48" s="80" t="s">
        <v>30</v>
      </c>
      <c r="K48" s="80" t="s">
        <v>29</v>
      </c>
      <c r="L48" s="80" t="s">
        <v>10</v>
      </c>
      <c r="M48" s="82">
        <v>262</v>
      </c>
      <c r="N48" s="82">
        <f>IF($O48="Income",$M48*'Lookup Values'!$H$3,$M48*'Lookup Values'!$H$2)</f>
        <v>22.597499999999997</v>
      </c>
      <c r="O48" s="80" t="str">
        <f t="shared" si="4"/>
        <v>Expense</v>
      </c>
    </row>
    <row r="49" spans="1:15" x14ac:dyDescent="0.25">
      <c r="A49" s="80">
        <v>48</v>
      </c>
      <c r="B49" s="81">
        <v>39157</v>
      </c>
      <c r="C49" s="64">
        <f t="shared" si="0"/>
        <v>2007</v>
      </c>
      <c r="D49" s="64">
        <f t="shared" si="1"/>
        <v>3</v>
      </c>
      <c r="E49" s="64" t="str">
        <f>VLOOKUP($D49,'Lookup Values'!$A$2:$B$13,2)</f>
        <v>Mar</v>
      </c>
      <c r="F49" s="64">
        <f t="shared" si="2"/>
        <v>16</v>
      </c>
      <c r="G49" s="64">
        <f t="shared" si="3"/>
        <v>6</v>
      </c>
      <c r="H49" s="64" t="str">
        <f>VLOOKUP($G49, 'Lookup Values'!$D$2:$E$8, 2)</f>
        <v>Fri</v>
      </c>
      <c r="I49" s="80" t="s">
        <v>8</v>
      </c>
      <c r="J49" s="80" t="s">
        <v>9</v>
      </c>
      <c r="K49" s="80" t="s">
        <v>7</v>
      </c>
      <c r="L49" s="80" t="s">
        <v>10</v>
      </c>
      <c r="M49" s="82">
        <v>236</v>
      </c>
      <c r="N49" s="82">
        <f>IF($O49="Income",$M49*'Lookup Values'!$H$3,$M49*'Lookup Values'!$H$2)</f>
        <v>20.354999999999997</v>
      </c>
      <c r="O49" s="80" t="str">
        <f t="shared" si="4"/>
        <v>Expense</v>
      </c>
    </row>
    <row r="50" spans="1:15" x14ac:dyDescent="0.25">
      <c r="A50" s="80">
        <v>49</v>
      </c>
      <c r="B50" s="81">
        <v>39157</v>
      </c>
      <c r="C50" s="64">
        <f t="shared" si="0"/>
        <v>2007</v>
      </c>
      <c r="D50" s="64">
        <f t="shared" si="1"/>
        <v>3</v>
      </c>
      <c r="E50" s="64" t="str">
        <f>VLOOKUP($D50,'Lookup Values'!$A$2:$B$13,2)</f>
        <v>Mar</v>
      </c>
      <c r="F50" s="64">
        <f t="shared" si="2"/>
        <v>16</v>
      </c>
      <c r="G50" s="64">
        <f t="shared" si="3"/>
        <v>6</v>
      </c>
      <c r="H50" s="64" t="str">
        <f>VLOOKUP($G50, 'Lookup Values'!$D$2:$E$8, 2)</f>
        <v>Fri</v>
      </c>
      <c r="I50" s="80" t="s">
        <v>47</v>
      </c>
      <c r="J50" s="80" t="s">
        <v>80</v>
      </c>
      <c r="K50" s="80" t="s">
        <v>81</v>
      </c>
      <c r="L50" s="80" t="s">
        <v>23</v>
      </c>
      <c r="M50" s="82">
        <v>456</v>
      </c>
      <c r="N50" s="82">
        <f>IF($O50="Income",$M50*'Lookup Values'!$H$3,$M50*'Lookup Values'!$H$2)</f>
        <v>173.28</v>
      </c>
      <c r="O50" s="80" t="str">
        <f t="shared" si="4"/>
        <v>Income</v>
      </c>
    </row>
    <row r="51" spans="1:15" x14ac:dyDescent="0.25">
      <c r="A51" s="80">
        <v>50</v>
      </c>
      <c r="B51" s="81">
        <v>39168</v>
      </c>
      <c r="C51" s="64">
        <f t="shared" si="0"/>
        <v>2007</v>
      </c>
      <c r="D51" s="64">
        <f t="shared" si="1"/>
        <v>3</v>
      </c>
      <c r="E51" s="64" t="str">
        <f>VLOOKUP($D51,'Lookup Values'!$A$2:$B$13,2)</f>
        <v>Mar</v>
      </c>
      <c r="F51" s="64">
        <f t="shared" si="2"/>
        <v>27</v>
      </c>
      <c r="G51" s="64">
        <f t="shared" si="3"/>
        <v>3</v>
      </c>
      <c r="H51" s="64" t="str">
        <f>VLOOKUP($G51, 'Lookup Values'!$D$2:$E$8, 2)</f>
        <v>Tue</v>
      </c>
      <c r="I51" s="80" t="s">
        <v>15</v>
      </c>
      <c r="J51" s="80" t="s">
        <v>35</v>
      </c>
      <c r="K51" s="80" t="s">
        <v>34</v>
      </c>
      <c r="L51" s="80" t="s">
        <v>23</v>
      </c>
      <c r="M51" s="82">
        <v>106</v>
      </c>
      <c r="N51" s="82">
        <f>IF($O51="Income",$M51*'Lookup Values'!$H$3,$M51*'Lookup Values'!$H$2)</f>
        <v>9.1425000000000001</v>
      </c>
      <c r="O51" s="80" t="str">
        <f t="shared" si="4"/>
        <v>Expense</v>
      </c>
    </row>
    <row r="52" spans="1:15" x14ac:dyDescent="0.25">
      <c r="A52" s="80">
        <v>51</v>
      </c>
      <c r="B52" s="81">
        <v>39177</v>
      </c>
      <c r="C52" s="64">
        <f t="shared" si="0"/>
        <v>2007</v>
      </c>
      <c r="D52" s="64">
        <f t="shared" si="1"/>
        <v>4</v>
      </c>
      <c r="E52" s="64" t="str">
        <f>VLOOKUP($D52,'Lookup Values'!$A$2:$B$13,2)</f>
        <v>Apr</v>
      </c>
      <c r="F52" s="64">
        <f t="shared" si="2"/>
        <v>5</v>
      </c>
      <c r="G52" s="64">
        <f t="shared" si="3"/>
        <v>5</v>
      </c>
      <c r="H52" s="64" t="str">
        <f>VLOOKUP($G52, 'Lookup Values'!$D$2:$E$8, 2)</f>
        <v>Thu</v>
      </c>
      <c r="I52" s="80" t="s">
        <v>15</v>
      </c>
      <c r="J52" s="80" t="s">
        <v>16</v>
      </c>
      <c r="K52" s="80" t="s">
        <v>14</v>
      </c>
      <c r="L52" s="80" t="s">
        <v>23</v>
      </c>
      <c r="M52" s="82">
        <v>497</v>
      </c>
      <c r="N52" s="82">
        <f>IF($O52="Income",$M52*'Lookup Values'!$H$3,$M52*'Lookup Values'!$H$2)</f>
        <v>42.866249999999994</v>
      </c>
      <c r="O52" s="80" t="str">
        <f t="shared" si="4"/>
        <v>Expense</v>
      </c>
    </row>
    <row r="53" spans="1:15" x14ac:dyDescent="0.25">
      <c r="A53" s="80">
        <v>52</v>
      </c>
      <c r="B53" s="81">
        <v>39179</v>
      </c>
      <c r="C53" s="64">
        <f t="shared" si="0"/>
        <v>2007</v>
      </c>
      <c r="D53" s="64">
        <f t="shared" si="1"/>
        <v>4</v>
      </c>
      <c r="E53" s="64" t="str">
        <f>VLOOKUP($D53,'Lookup Values'!$A$2:$B$13,2)</f>
        <v>Apr</v>
      </c>
      <c r="F53" s="64">
        <f t="shared" si="2"/>
        <v>7</v>
      </c>
      <c r="G53" s="64">
        <f t="shared" si="3"/>
        <v>7</v>
      </c>
      <c r="H53" s="64" t="str">
        <f>VLOOKUP($G53, 'Lookup Values'!$D$2:$E$8, 2)</f>
        <v>Sat</v>
      </c>
      <c r="I53" s="80" t="s">
        <v>47</v>
      </c>
      <c r="J53" s="80" t="s">
        <v>80</v>
      </c>
      <c r="K53" s="80" t="s">
        <v>81</v>
      </c>
      <c r="L53" s="80" t="s">
        <v>23</v>
      </c>
      <c r="M53" s="82">
        <v>218</v>
      </c>
      <c r="N53" s="82">
        <f>IF($O53="Income",$M53*'Lookup Values'!$H$3,$M53*'Lookup Values'!$H$2)</f>
        <v>82.84</v>
      </c>
      <c r="O53" s="80" t="str">
        <f t="shared" si="4"/>
        <v>Income</v>
      </c>
    </row>
    <row r="54" spans="1:15" x14ac:dyDescent="0.25">
      <c r="A54" s="80">
        <v>53</v>
      </c>
      <c r="B54" s="81">
        <v>39179</v>
      </c>
      <c r="C54" s="64">
        <f t="shared" si="0"/>
        <v>2007</v>
      </c>
      <c r="D54" s="64">
        <f t="shared" si="1"/>
        <v>4</v>
      </c>
      <c r="E54" s="64" t="str">
        <f>VLOOKUP($D54,'Lookup Values'!$A$2:$B$13,2)</f>
        <v>Apr</v>
      </c>
      <c r="F54" s="64">
        <f t="shared" si="2"/>
        <v>7</v>
      </c>
      <c r="G54" s="64">
        <f t="shared" si="3"/>
        <v>7</v>
      </c>
      <c r="H54" s="64" t="str">
        <f>VLOOKUP($G54, 'Lookup Values'!$D$2:$E$8, 2)</f>
        <v>Sat</v>
      </c>
      <c r="I54" s="80" t="s">
        <v>27</v>
      </c>
      <c r="J54" s="80" t="s">
        <v>28</v>
      </c>
      <c r="K54" s="80" t="s">
        <v>26</v>
      </c>
      <c r="L54" s="80" t="s">
        <v>23</v>
      </c>
      <c r="M54" s="82">
        <v>399</v>
      </c>
      <c r="N54" s="82">
        <f>IF($O54="Income",$M54*'Lookup Values'!$H$3,$M54*'Lookup Values'!$H$2)</f>
        <v>34.41375</v>
      </c>
      <c r="O54" s="80" t="str">
        <f t="shared" si="4"/>
        <v>Expense</v>
      </c>
    </row>
    <row r="55" spans="1:15" x14ac:dyDescent="0.25">
      <c r="A55" s="80">
        <v>54</v>
      </c>
      <c r="B55" s="81">
        <v>39180</v>
      </c>
      <c r="C55" s="64">
        <f t="shared" si="0"/>
        <v>2007</v>
      </c>
      <c r="D55" s="64">
        <f t="shared" si="1"/>
        <v>4</v>
      </c>
      <c r="E55" s="64" t="str">
        <f>VLOOKUP($D55,'Lookup Values'!$A$2:$B$13,2)</f>
        <v>Apr</v>
      </c>
      <c r="F55" s="64">
        <f t="shared" si="2"/>
        <v>8</v>
      </c>
      <c r="G55" s="64">
        <f t="shared" si="3"/>
        <v>1</v>
      </c>
      <c r="H55" s="64" t="str">
        <f>VLOOKUP($G55, 'Lookup Values'!$D$2:$E$8, 2)</f>
        <v>Sun</v>
      </c>
      <c r="I55" s="80" t="s">
        <v>47</v>
      </c>
      <c r="J55" s="80" t="s">
        <v>80</v>
      </c>
      <c r="K55" s="80" t="s">
        <v>81</v>
      </c>
      <c r="L55" s="80" t="s">
        <v>20</v>
      </c>
      <c r="M55" s="82">
        <v>42</v>
      </c>
      <c r="N55" s="82">
        <f>IF($O55="Income",$M55*'Lookup Values'!$H$3,$M55*'Lookup Values'!$H$2)</f>
        <v>15.96</v>
      </c>
      <c r="O55" s="80" t="str">
        <f t="shared" si="4"/>
        <v>Income</v>
      </c>
    </row>
    <row r="56" spans="1:15" x14ac:dyDescent="0.25">
      <c r="A56" s="80">
        <v>55</v>
      </c>
      <c r="B56" s="81">
        <v>39184</v>
      </c>
      <c r="C56" s="64">
        <f t="shared" si="0"/>
        <v>2007</v>
      </c>
      <c r="D56" s="64">
        <f t="shared" si="1"/>
        <v>4</v>
      </c>
      <c r="E56" s="64" t="str">
        <f>VLOOKUP($D56,'Lookup Values'!$A$2:$B$13,2)</f>
        <v>Apr</v>
      </c>
      <c r="F56" s="64">
        <f t="shared" si="2"/>
        <v>12</v>
      </c>
      <c r="G56" s="64">
        <f t="shared" si="3"/>
        <v>5</v>
      </c>
      <c r="H56" s="64" t="str">
        <f>VLOOKUP($G56, 'Lookup Values'!$D$2:$E$8, 2)</f>
        <v>Thu</v>
      </c>
      <c r="I56" s="80" t="s">
        <v>12</v>
      </c>
      <c r="J56" s="80" t="s">
        <v>25</v>
      </c>
      <c r="K56" s="80" t="s">
        <v>24</v>
      </c>
      <c r="L56" s="80" t="s">
        <v>10</v>
      </c>
      <c r="M56" s="82">
        <v>494</v>
      </c>
      <c r="N56" s="82">
        <f>IF($O56="Income",$M56*'Lookup Values'!$H$3,$M56*'Lookup Values'!$H$2)</f>
        <v>42.607499999999995</v>
      </c>
      <c r="O56" s="80" t="str">
        <f t="shared" si="4"/>
        <v>Expense</v>
      </c>
    </row>
    <row r="57" spans="1:15" x14ac:dyDescent="0.25">
      <c r="A57" s="80">
        <v>56</v>
      </c>
      <c r="B57" s="81">
        <v>39185</v>
      </c>
      <c r="C57" s="64">
        <f t="shared" si="0"/>
        <v>2007</v>
      </c>
      <c r="D57" s="64">
        <f t="shared" si="1"/>
        <v>4</v>
      </c>
      <c r="E57" s="64" t="str">
        <f>VLOOKUP($D57,'Lookup Values'!$A$2:$B$13,2)</f>
        <v>Apr</v>
      </c>
      <c r="F57" s="64">
        <f t="shared" si="2"/>
        <v>13</v>
      </c>
      <c r="G57" s="64">
        <f t="shared" si="3"/>
        <v>6</v>
      </c>
      <c r="H57" s="64" t="str">
        <f>VLOOKUP($G57, 'Lookup Values'!$D$2:$E$8, 2)</f>
        <v>Fri</v>
      </c>
      <c r="I57" s="80" t="s">
        <v>42</v>
      </c>
      <c r="J57" s="80" t="s">
        <v>43</v>
      </c>
      <c r="K57" s="80" t="s">
        <v>41</v>
      </c>
      <c r="L57" s="80" t="s">
        <v>23</v>
      </c>
      <c r="M57" s="82">
        <v>387</v>
      </c>
      <c r="N57" s="82">
        <f>IF($O57="Income",$M57*'Lookup Values'!$H$3,$M57*'Lookup Values'!$H$2)</f>
        <v>33.378749999999997</v>
      </c>
      <c r="O57" s="80" t="str">
        <f t="shared" si="4"/>
        <v>Expense</v>
      </c>
    </row>
    <row r="58" spans="1:15" x14ac:dyDescent="0.25">
      <c r="A58" s="80">
        <v>57</v>
      </c>
      <c r="B58" s="81">
        <v>39187</v>
      </c>
      <c r="C58" s="64">
        <f t="shared" si="0"/>
        <v>2007</v>
      </c>
      <c r="D58" s="64">
        <f t="shared" si="1"/>
        <v>4</v>
      </c>
      <c r="E58" s="64" t="str">
        <f>VLOOKUP($D58,'Lookup Values'!$A$2:$B$13,2)</f>
        <v>Apr</v>
      </c>
      <c r="F58" s="64">
        <f t="shared" si="2"/>
        <v>15</v>
      </c>
      <c r="G58" s="64">
        <f t="shared" si="3"/>
        <v>1</v>
      </c>
      <c r="H58" s="64" t="str">
        <f>VLOOKUP($G58, 'Lookup Values'!$D$2:$E$8, 2)</f>
        <v>Sun</v>
      </c>
      <c r="I58" s="80" t="s">
        <v>27</v>
      </c>
      <c r="J58" s="80" t="s">
        <v>28</v>
      </c>
      <c r="K58" s="80" t="s">
        <v>26</v>
      </c>
      <c r="L58" s="80" t="s">
        <v>20</v>
      </c>
      <c r="M58" s="82">
        <v>27</v>
      </c>
      <c r="N58" s="82">
        <f>IF($O58="Income",$M58*'Lookup Values'!$H$3,$M58*'Lookup Values'!$H$2)</f>
        <v>2.3287499999999999</v>
      </c>
      <c r="O58" s="80" t="str">
        <f t="shared" si="4"/>
        <v>Expense</v>
      </c>
    </row>
    <row r="59" spans="1:15" x14ac:dyDescent="0.25">
      <c r="A59" s="80">
        <v>58</v>
      </c>
      <c r="B59" s="81">
        <v>39192</v>
      </c>
      <c r="C59" s="64">
        <f t="shared" si="0"/>
        <v>2007</v>
      </c>
      <c r="D59" s="64">
        <f t="shared" si="1"/>
        <v>4</v>
      </c>
      <c r="E59" s="64" t="str">
        <f>VLOOKUP($D59,'Lookup Values'!$A$2:$B$13,2)</f>
        <v>Apr</v>
      </c>
      <c r="F59" s="64">
        <f t="shared" si="2"/>
        <v>20</v>
      </c>
      <c r="G59" s="64">
        <f t="shared" si="3"/>
        <v>6</v>
      </c>
      <c r="H59" s="64" t="str">
        <f>VLOOKUP($G59, 'Lookup Values'!$D$2:$E$8, 2)</f>
        <v>Fri</v>
      </c>
      <c r="I59" s="80" t="s">
        <v>18</v>
      </c>
      <c r="J59" s="80" t="s">
        <v>19</v>
      </c>
      <c r="K59" s="80" t="s">
        <v>17</v>
      </c>
      <c r="L59" s="80" t="s">
        <v>20</v>
      </c>
      <c r="M59" s="82">
        <v>461</v>
      </c>
      <c r="N59" s="82">
        <f>IF($O59="Income",$M59*'Lookup Values'!$H$3,$M59*'Lookup Values'!$H$2)</f>
        <v>39.761249999999997</v>
      </c>
      <c r="O59" s="80" t="str">
        <f t="shared" si="4"/>
        <v>Expense</v>
      </c>
    </row>
    <row r="60" spans="1:15" x14ac:dyDescent="0.25">
      <c r="A60" s="80">
        <v>59</v>
      </c>
      <c r="B60" s="81">
        <v>39193</v>
      </c>
      <c r="C60" s="64">
        <f t="shared" si="0"/>
        <v>2007</v>
      </c>
      <c r="D60" s="64">
        <f t="shared" si="1"/>
        <v>4</v>
      </c>
      <c r="E60" s="64" t="str">
        <f>VLOOKUP($D60,'Lookup Values'!$A$2:$B$13,2)</f>
        <v>Apr</v>
      </c>
      <c r="F60" s="64">
        <f t="shared" si="2"/>
        <v>21</v>
      </c>
      <c r="G60" s="64">
        <f t="shared" si="3"/>
        <v>7</v>
      </c>
      <c r="H60" s="64" t="str">
        <f>VLOOKUP($G60, 'Lookup Values'!$D$2:$E$8, 2)</f>
        <v>Sat</v>
      </c>
      <c r="I60" s="80" t="s">
        <v>12</v>
      </c>
      <c r="J60" s="80" t="s">
        <v>37</v>
      </c>
      <c r="K60" s="80" t="s">
        <v>36</v>
      </c>
      <c r="L60" s="80" t="s">
        <v>10</v>
      </c>
      <c r="M60" s="82">
        <v>35</v>
      </c>
      <c r="N60" s="82">
        <f>IF($O60="Income",$M60*'Lookup Values'!$H$3,$M60*'Lookup Values'!$H$2)</f>
        <v>3.0187499999999998</v>
      </c>
      <c r="O60" s="80" t="str">
        <f t="shared" si="4"/>
        <v>Expense</v>
      </c>
    </row>
    <row r="61" spans="1:15" x14ac:dyDescent="0.25">
      <c r="A61" s="80">
        <v>60</v>
      </c>
      <c r="B61" s="81">
        <v>39194</v>
      </c>
      <c r="C61" s="64">
        <f t="shared" si="0"/>
        <v>2007</v>
      </c>
      <c r="D61" s="64">
        <f t="shared" si="1"/>
        <v>4</v>
      </c>
      <c r="E61" s="64" t="str">
        <f>VLOOKUP($D61,'Lookup Values'!$A$2:$B$13,2)</f>
        <v>Apr</v>
      </c>
      <c r="F61" s="64">
        <f t="shared" si="2"/>
        <v>22</v>
      </c>
      <c r="G61" s="64">
        <f t="shared" si="3"/>
        <v>1</v>
      </c>
      <c r="H61" s="64" t="str">
        <f>VLOOKUP($G61, 'Lookup Values'!$D$2:$E$8, 2)</f>
        <v>Sun</v>
      </c>
      <c r="I61" s="80" t="s">
        <v>12</v>
      </c>
      <c r="J61" s="80" t="s">
        <v>13</v>
      </c>
      <c r="K61" s="80" t="s">
        <v>11</v>
      </c>
      <c r="L61" s="80" t="s">
        <v>23</v>
      </c>
      <c r="M61" s="82">
        <v>107</v>
      </c>
      <c r="N61" s="82">
        <f>IF($O61="Income",$M61*'Lookup Values'!$H$3,$M61*'Lookup Values'!$H$2)</f>
        <v>9.2287499999999998</v>
      </c>
      <c r="O61" s="80" t="str">
        <f t="shared" si="4"/>
        <v>Expense</v>
      </c>
    </row>
    <row r="62" spans="1:15" x14ac:dyDescent="0.25">
      <c r="A62" s="80">
        <v>61</v>
      </c>
      <c r="B62" s="81">
        <v>39198</v>
      </c>
      <c r="C62" s="64">
        <f t="shared" si="0"/>
        <v>2007</v>
      </c>
      <c r="D62" s="64">
        <f t="shared" si="1"/>
        <v>4</v>
      </c>
      <c r="E62" s="64" t="str">
        <f>VLOOKUP($D62,'Lookup Values'!$A$2:$B$13,2)</f>
        <v>Apr</v>
      </c>
      <c r="F62" s="64">
        <f t="shared" si="2"/>
        <v>26</v>
      </c>
      <c r="G62" s="64">
        <f t="shared" si="3"/>
        <v>5</v>
      </c>
      <c r="H62" s="64" t="str">
        <f>VLOOKUP($G62, 'Lookup Values'!$D$2:$E$8, 2)</f>
        <v>Thu</v>
      </c>
      <c r="I62" s="80" t="s">
        <v>8</v>
      </c>
      <c r="J62" s="80" t="s">
        <v>9</v>
      </c>
      <c r="K62" s="80" t="s">
        <v>7</v>
      </c>
      <c r="L62" s="80" t="s">
        <v>23</v>
      </c>
      <c r="M62" s="82">
        <v>500</v>
      </c>
      <c r="N62" s="82">
        <f>IF($O62="Income",$M62*'Lookup Values'!$H$3,$M62*'Lookup Values'!$H$2)</f>
        <v>43.125</v>
      </c>
      <c r="O62" s="80" t="str">
        <f t="shared" si="4"/>
        <v>Expense</v>
      </c>
    </row>
    <row r="63" spans="1:15" x14ac:dyDescent="0.25">
      <c r="A63" s="80">
        <v>62</v>
      </c>
      <c r="B63" s="81">
        <v>39198</v>
      </c>
      <c r="C63" s="64">
        <f t="shared" si="0"/>
        <v>2007</v>
      </c>
      <c r="D63" s="64">
        <f t="shared" si="1"/>
        <v>4</v>
      </c>
      <c r="E63" s="64" t="str">
        <f>VLOOKUP($D63,'Lookup Values'!$A$2:$B$13,2)</f>
        <v>Apr</v>
      </c>
      <c r="F63" s="64">
        <f t="shared" si="2"/>
        <v>26</v>
      </c>
      <c r="G63" s="64">
        <f t="shared" si="3"/>
        <v>5</v>
      </c>
      <c r="H63" s="64" t="str">
        <f>VLOOKUP($G63, 'Lookup Values'!$D$2:$E$8, 2)</f>
        <v>Thu</v>
      </c>
      <c r="I63" s="80" t="s">
        <v>47</v>
      </c>
      <c r="J63" s="80" t="s">
        <v>80</v>
      </c>
      <c r="K63" s="80" t="s">
        <v>81</v>
      </c>
      <c r="L63" s="80" t="s">
        <v>20</v>
      </c>
      <c r="M63" s="82">
        <v>95</v>
      </c>
      <c r="N63" s="82">
        <f>IF($O63="Income",$M63*'Lookup Values'!$H$3,$M63*'Lookup Values'!$H$2)</f>
        <v>36.1</v>
      </c>
      <c r="O63" s="80" t="str">
        <f t="shared" si="4"/>
        <v>Income</v>
      </c>
    </row>
    <row r="64" spans="1:15" x14ac:dyDescent="0.25">
      <c r="A64" s="80">
        <v>63</v>
      </c>
      <c r="B64" s="81">
        <v>39199</v>
      </c>
      <c r="C64" s="64">
        <f t="shared" si="0"/>
        <v>2007</v>
      </c>
      <c r="D64" s="64">
        <f t="shared" si="1"/>
        <v>4</v>
      </c>
      <c r="E64" s="64" t="str">
        <f>VLOOKUP($D64,'Lookup Values'!$A$2:$B$13,2)</f>
        <v>Apr</v>
      </c>
      <c r="F64" s="64">
        <f t="shared" si="2"/>
        <v>27</v>
      </c>
      <c r="G64" s="64">
        <f t="shared" si="3"/>
        <v>6</v>
      </c>
      <c r="H64" s="64" t="str">
        <f>VLOOKUP($G64, 'Lookup Values'!$D$2:$E$8, 2)</f>
        <v>Fri</v>
      </c>
      <c r="I64" s="80" t="s">
        <v>15</v>
      </c>
      <c r="J64" s="80" t="s">
        <v>35</v>
      </c>
      <c r="K64" s="80" t="s">
        <v>34</v>
      </c>
      <c r="L64" s="80" t="s">
        <v>20</v>
      </c>
      <c r="M64" s="82">
        <v>426</v>
      </c>
      <c r="N64" s="82">
        <f>IF($O64="Income",$M64*'Lookup Values'!$H$3,$M64*'Lookup Values'!$H$2)</f>
        <v>36.7425</v>
      </c>
      <c r="O64" s="80" t="str">
        <f t="shared" si="4"/>
        <v>Expense</v>
      </c>
    </row>
    <row r="65" spans="1:15" x14ac:dyDescent="0.25">
      <c r="A65" s="80">
        <v>64</v>
      </c>
      <c r="B65" s="81">
        <v>39200</v>
      </c>
      <c r="C65" s="64">
        <f t="shared" si="0"/>
        <v>2007</v>
      </c>
      <c r="D65" s="64">
        <f t="shared" si="1"/>
        <v>4</v>
      </c>
      <c r="E65" s="64" t="str">
        <f>VLOOKUP($D65,'Lookup Values'!$A$2:$B$13,2)</f>
        <v>Apr</v>
      </c>
      <c r="F65" s="64">
        <f t="shared" si="2"/>
        <v>28</v>
      </c>
      <c r="G65" s="64">
        <f t="shared" si="3"/>
        <v>7</v>
      </c>
      <c r="H65" s="64" t="str">
        <f>VLOOKUP($G65, 'Lookup Values'!$D$2:$E$8, 2)</f>
        <v>Sat</v>
      </c>
      <c r="I65" s="80" t="s">
        <v>27</v>
      </c>
      <c r="J65" s="80" t="s">
        <v>28</v>
      </c>
      <c r="K65" s="80" t="s">
        <v>26</v>
      </c>
      <c r="L65" s="80" t="s">
        <v>20</v>
      </c>
      <c r="M65" s="82">
        <v>350</v>
      </c>
      <c r="N65" s="82">
        <f>IF($O65="Income",$M65*'Lookup Values'!$H$3,$M65*'Lookup Values'!$H$2)</f>
        <v>30.187499999999996</v>
      </c>
      <c r="O65" s="80" t="str">
        <f t="shared" si="4"/>
        <v>Expense</v>
      </c>
    </row>
    <row r="66" spans="1:15" x14ac:dyDescent="0.25">
      <c r="A66" s="80">
        <v>65</v>
      </c>
      <c r="B66" s="81">
        <v>39201</v>
      </c>
      <c r="C66" s="64">
        <f t="shared" si="0"/>
        <v>2007</v>
      </c>
      <c r="D66" s="64">
        <f t="shared" si="1"/>
        <v>4</v>
      </c>
      <c r="E66" s="64" t="str">
        <f>VLOOKUP($D66,'Lookup Values'!$A$2:$B$13,2)</f>
        <v>Apr</v>
      </c>
      <c r="F66" s="64">
        <f t="shared" si="2"/>
        <v>29</v>
      </c>
      <c r="G66" s="64">
        <f t="shared" si="3"/>
        <v>1</v>
      </c>
      <c r="H66" s="64" t="str">
        <f>VLOOKUP($G66, 'Lookup Values'!$D$2:$E$8, 2)</f>
        <v>Sun</v>
      </c>
      <c r="I66" s="80" t="s">
        <v>47</v>
      </c>
      <c r="J66" s="80" t="s">
        <v>78</v>
      </c>
      <c r="K66" s="80" t="s">
        <v>79</v>
      </c>
      <c r="L66" s="80" t="s">
        <v>20</v>
      </c>
      <c r="M66" s="82">
        <v>288</v>
      </c>
      <c r="N66" s="82">
        <f>IF($O66="Income",$M66*'Lookup Values'!$H$3,$M66*'Lookup Values'!$H$2)</f>
        <v>109.44</v>
      </c>
      <c r="O66" s="80" t="str">
        <f t="shared" si="4"/>
        <v>Income</v>
      </c>
    </row>
    <row r="67" spans="1:15" x14ac:dyDescent="0.25">
      <c r="A67" s="80">
        <v>66</v>
      </c>
      <c r="B67" s="81">
        <v>39204</v>
      </c>
      <c r="C67" s="64">
        <f t="shared" ref="C67:C130" si="5">YEAR($B67)</f>
        <v>2007</v>
      </c>
      <c r="D67" s="64">
        <f t="shared" ref="D67:D130" si="6">MONTH($B67)</f>
        <v>5</v>
      </c>
      <c r="E67" s="64" t="str">
        <f>VLOOKUP($D67,'Lookup Values'!$A$2:$B$13,2)</f>
        <v>May</v>
      </c>
      <c r="F67" s="64">
        <f t="shared" ref="F67:F130" si="7">DAY($B67)</f>
        <v>2</v>
      </c>
      <c r="G67" s="64">
        <f t="shared" ref="G67:G130" si="8">WEEKDAY($B67)</f>
        <v>4</v>
      </c>
      <c r="H67" s="64" t="str">
        <f>VLOOKUP($G67, 'Lookup Values'!$D$2:$E$8, 2)</f>
        <v>Wed</v>
      </c>
      <c r="I67" s="80" t="s">
        <v>8</v>
      </c>
      <c r="J67" s="80" t="s">
        <v>22</v>
      </c>
      <c r="K67" s="80" t="s">
        <v>21</v>
      </c>
      <c r="L67" s="80" t="s">
        <v>10</v>
      </c>
      <c r="M67" s="82">
        <v>38</v>
      </c>
      <c r="N67" s="82">
        <f>IF($O67="Income",$M67*'Lookup Values'!$H$3,$M67*'Lookup Values'!$H$2)</f>
        <v>3.2774999999999999</v>
      </c>
      <c r="O67" s="80" t="str">
        <f t="shared" ref="O67:O130" si="9">IF($I67="Income","Income","Expense")</f>
        <v>Expense</v>
      </c>
    </row>
    <row r="68" spans="1:15" x14ac:dyDescent="0.25">
      <c r="A68" s="80">
        <v>67</v>
      </c>
      <c r="B68" s="81">
        <v>39206</v>
      </c>
      <c r="C68" s="64">
        <f t="shared" si="5"/>
        <v>2007</v>
      </c>
      <c r="D68" s="64">
        <f t="shared" si="6"/>
        <v>5</v>
      </c>
      <c r="E68" s="64" t="str">
        <f>VLOOKUP($D68,'Lookup Values'!$A$2:$B$13,2)</f>
        <v>May</v>
      </c>
      <c r="F68" s="64">
        <f t="shared" si="7"/>
        <v>4</v>
      </c>
      <c r="G68" s="64">
        <f t="shared" si="8"/>
        <v>6</v>
      </c>
      <c r="H68" s="64" t="str">
        <f>VLOOKUP($G68, 'Lookup Values'!$D$2:$E$8, 2)</f>
        <v>Fri</v>
      </c>
      <c r="I68" s="80" t="s">
        <v>18</v>
      </c>
      <c r="J68" s="80" t="s">
        <v>30</v>
      </c>
      <c r="K68" s="80" t="s">
        <v>29</v>
      </c>
      <c r="L68" s="80" t="s">
        <v>10</v>
      </c>
      <c r="M68" s="82">
        <v>293</v>
      </c>
      <c r="N68" s="82">
        <f>IF($O68="Income",$M68*'Lookup Values'!$H$3,$M68*'Lookup Values'!$H$2)</f>
        <v>25.271249999999998</v>
      </c>
      <c r="O68" s="80" t="str">
        <f t="shared" si="9"/>
        <v>Expense</v>
      </c>
    </row>
    <row r="69" spans="1:15" x14ac:dyDescent="0.25">
      <c r="A69" s="80">
        <v>68</v>
      </c>
      <c r="B69" s="81">
        <v>39206</v>
      </c>
      <c r="C69" s="64">
        <f t="shared" si="5"/>
        <v>2007</v>
      </c>
      <c r="D69" s="64">
        <f t="shared" si="6"/>
        <v>5</v>
      </c>
      <c r="E69" s="64" t="str">
        <f>VLOOKUP($D69,'Lookup Values'!$A$2:$B$13,2)</f>
        <v>May</v>
      </c>
      <c r="F69" s="64">
        <f t="shared" si="7"/>
        <v>4</v>
      </c>
      <c r="G69" s="64">
        <f t="shared" si="8"/>
        <v>6</v>
      </c>
      <c r="H69" s="64" t="str">
        <f>VLOOKUP($G69, 'Lookup Values'!$D$2:$E$8, 2)</f>
        <v>Fri</v>
      </c>
      <c r="I69" s="80" t="s">
        <v>27</v>
      </c>
      <c r="J69" s="80" t="s">
        <v>28</v>
      </c>
      <c r="K69" s="80" t="s">
        <v>26</v>
      </c>
      <c r="L69" s="80" t="s">
        <v>10</v>
      </c>
      <c r="M69" s="82">
        <v>218</v>
      </c>
      <c r="N69" s="82">
        <f>IF($O69="Income",$M69*'Lookup Values'!$H$3,$M69*'Lookup Values'!$H$2)</f>
        <v>18.802499999999998</v>
      </c>
      <c r="O69" s="80" t="str">
        <f t="shared" si="9"/>
        <v>Expense</v>
      </c>
    </row>
    <row r="70" spans="1:15" x14ac:dyDescent="0.25">
      <c r="A70" s="80">
        <v>69</v>
      </c>
      <c r="B70" s="81">
        <v>39207</v>
      </c>
      <c r="C70" s="64">
        <f t="shared" si="5"/>
        <v>2007</v>
      </c>
      <c r="D70" s="64">
        <f t="shared" si="6"/>
        <v>5</v>
      </c>
      <c r="E70" s="64" t="str">
        <f>VLOOKUP($D70,'Lookup Values'!$A$2:$B$13,2)</f>
        <v>May</v>
      </c>
      <c r="F70" s="64">
        <f t="shared" si="7"/>
        <v>5</v>
      </c>
      <c r="G70" s="64">
        <f t="shared" si="8"/>
        <v>7</v>
      </c>
      <c r="H70" s="64" t="str">
        <f>VLOOKUP($G70, 'Lookup Values'!$D$2:$E$8, 2)</f>
        <v>Sat</v>
      </c>
      <c r="I70" s="80" t="s">
        <v>39</v>
      </c>
      <c r="J70" s="80" t="s">
        <v>40</v>
      </c>
      <c r="K70" s="80" t="s">
        <v>38</v>
      </c>
      <c r="L70" s="80" t="s">
        <v>10</v>
      </c>
      <c r="M70" s="82">
        <v>244</v>
      </c>
      <c r="N70" s="82">
        <f>IF($O70="Income",$M70*'Lookup Values'!$H$3,$M70*'Lookup Values'!$H$2)</f>
        <v>21.044999999999998</v>
      </c>
      <c r="O70" s="80" t="str">
        <f t="shared" si="9"/>
        <v>Expense</v>
      </c>
    </row>
    <row r="71" spans="1:15" x14ac:dyDescent="0.25">
      <c r="A71" s="80">
        <v>70</v>
      </c>
      <c r="B71" s="81">
        <v>39207</v>
      </c>
      <c r="C71" s="64">
        <f t="shared" si="5"/>
        <v>2007</v>
      </c>
      <c r="D71" s="64">
        <f t="shared" si="6"/>
        <v>5</v>
      </c>
      <c r="E71" s="64" t="str">
        <f>VLOOKUP($D71,'Lookup Values'!$A$2:$B$13,2)</f>
        <v>May</v>
      </c>
      <c r="F71" s="64">
        <f t="shared" si="7"/>
        <v>5</v>
      </c>
      <c r="G71" s="64">
        <f t="shared" si="8"/>
        <v>7</v>
      </c>
      <c r="H71" s="64" t="str">
        <f>VLOOKUP($G71, 'Lookup Values'!$D$2:$E$8, 2)</f>
        <v>Sat</v>
      </c>
      <c r="I71" s="80" t="s">
        <v>18</v>
      </c>
      <c r="J71" s="80" t="s">
        <v>19</v>
      </c>
      <c r="K71" s="80" t="s">
        <v>17</v>
      </c>
      <c r="L71" s="80" t="s">
        <v>20</v>
      </c>
      <c r="M71" s="82">
        <v>147</v>
      </c>
      <c r="N71" s="82">
        <f>IF($O71="Income",$M71*'Lookup Values'!$H$3,$M71*'Lookup Values'!$H$2)</f>
        <v>12.678749999999999</v>
      </c>
      <c r="O71" s="80" t="str">
        <f t="shared" si="9"/>
        <v>Expense</v>
      </c>
    </row>
    <row r="72" spans="1:15" x14ac:dyDescent="0.25">
      <c r="A72" s="80">
        <v>71</v>
      </c>
      <c r="B72" s="81">
        <v>39209</v>
      </c>
      <c r="C72" s="64">
        <f t="shared" si="5"/>
        <v>2007</v>
      </c>
      <c r="D72" s="64">
        <f t="shared" si="6"/>
        <v>5</v>
      </c>
      <c r="E72" s="64" t="str">
        <f>VLOOKUP($D72,'Lookup Values'!$A$2:$B$13,2)</f>
        <v>May</v>
      </c>
      <c r="F72" s="64">
        <f t="shared" si="7"/>
        <v>7</v>
      </c>
      <c r="G72" s="64">
        <f t="shared" si="8"/>
        <v>2</v>
      </c>
      <c r="H72" s="64" t="str">
        <f>VLOOKUP($G72, 'Lookup Values'!$D$2:$E$8, 2)</f>
        <v>Mon</v>
      </c>
      <c r="I72" s="80" t="s">
        <v>12</v>
      </c>
      <c r="J72" s="80" t="s">
        <v>25</v>
      </c>
      <c r="K72" s="80" t="s">
        <v>24</v>
      </c>
      <c r="L72" s="80" t="s">
        <v>20</v>
      </c>
      <c r="M72" s="82">
        <v>499</v>
      </c>
      <c r="N72" s="82">
        <f>IF($O72="Income",$M72*'Lookup Values'!$H$3,$M72*'Lookup Values'!$H$2)</f>
        <v>43.038749999999993</v>
      </c>
      <c r="O72" s="80" t="str">
        <f t="shared" si="9"/>
        <v>Expense</v>
      </c>
    </row>
    <row r="73" spans="1:15" x14ac:dyDescent="0.25">
      <c r="A73" s="80">
        <v>72</v>
      </c>
      <c r="B73" s="81">
        <v>39220</v>
      </c>
      <c r="C73" s="64">
        <f t="shared" si="5"/>
        <v>2007</v>
      </c>
      <c r="D73" s="64">
        <f t="shared" si="6"/>
        <v>5</v>
      </c>
      <c r="E73" s="64" t="str">
        <f>VLOOKUP($D73,'Lookup Values'!$A$2:$B$13,2)</f>
        <v>May</v>
      </c>
      <c r="F73" s="64">
        <f t="shared" si="7"/>
        <v>18</v>
      </c>
      <c r="G73" s="64">
        <f t="shared" si="8"/>
        <v>6</v>
      </c>
      <c r="H73" s="64" t="str">
        <f>VLOOKUP($G73, 'Lookup Values'!$D$2:$E$8, 2)</f>
        <v>Fri</v>
      </c>
      <c r="I73" s="80" t="s">
        <v>18</v>
      </c>
      <c r="J73" s="80" t="s">
        <v>30</v>
      </c>
      <c r="K73" s="80" t="s">
        <v>29</v>
      </c>
      <c r="L73" s="80" t="s">
        <v>20</v>
      </c>
      <c r="M73" s="82">
        <v>350</v>
      </c>
      <c r="N73" s="82">
        <f>IF($O73="Income",$M73*'Lookup Values'!$H$3,$M73*'Lookup Values'!$H$2)</f>
        <v>30.187499999999996</v>
      </c>
      <c r="O73" s="80" t="str">
        <f t="shared" si="9"/>
        <v>Expense</v>
      </c>
    </row>
    <row r="74" spans="1:15" x14ac:dyDescent="0.25">
      <c r="A74" s="80">
        <v>73</v>
      </c>
      <c r="B74" s="81">
        <v>39228</v>
      </c>
      <c r="C74" s="64">
        <f t="shared" si="5"/>
        <v>2007</v>
      </c>
      <c r="D74" s="64">
        <f t="shared" si="6"/>
        <v>5</v>
      </c>
      <c r="E74" s="64" t="str">
        <f>VLOOKUP($D74,'Lookup Values'!$A$2:$B$13,2)</f>
        <v>May</v>
      </c>
      <c r="F74" s="64">
        <f t="shared" si="7"/>
        <v>26</v>
      </c>
      <c r="G74" s="64">
        <f t="shared" si="8"/>
        <v>7</v>
      </c>
      <c r="H74" s="64" t="str">
        <f>VLOOKUP($G74, 'Lookup Values'!$D$2:$E$8, 2)</f>
        <v>Sat</v>
      </c>
      <c r="I74" s="80" t="s">
        <v>42</v>
      </c>
      <c r="J74" s="80" t="s">
        <v>43</v>
      </c>
      <c r="K74" s="80" t="s">
        <v>41</v>
      </c>
      <c r="L74" s="80" t="s">
        <v>20</v>
      </c>
      <c r="M74" s="82">
        <v>29</v>
      </c>
      <c r="N74" s="82">
        <f>IF($O74="Income",$M74*'Lookup Values'!$H$3,$M74*'Lookup Values'!$H$2)</f>
        <v>2.5012499999999998</v>
      </c>
      <c r="O74" s="80" t="str">
        <f t="shared" si="9"/>
        <v>Expense</v>
      </c>
    </row>
    <row r="75" spans="1:15" x14ac:dyDescent="0.25">
      <c r="A75" s="80">
        <v>74</v>
      </c>
      <c r="B75" s="81">
        <v>39234</v>
      </c>
      <c r="C75" s="64">
        <f t="shared" si="5"/>
        <v>2007</v>
      </c>
      <c r="D75" s="64">
        <f t="shared" si="6"/>
        <v>6</v>
      </c>
      <c r="E75" s="64" t="str">
        <f>VLOOKUP($D75,'Lookup Values'!$A$2:$B$13,2)</f>
        <v>Jun</v>
      </c>
      <c r="F75" s="64">
        <f t="shared" si="7"/>
        <v>1</v>
      </c>
      <c r="G75" s="64">
        <f t="shared" si="8"/>
        <v>6</v>
      </c>
      <c r="H75" s="64" t="str">
        <f>VLOOKUP($G75, 'Lookup Values'!$D$2:$E$8, 2)</f>
        <v>Fri</v>
      </c>
      <c r="I75" s="80" t="s">
        <v>15</v>
      </c>
      <c r="J75" s="80" t="s">
        <v>16</v>
      </c>
      <c r="K75" s="80" t="s">
        <v>14</v>
      </c>
      <c r="L75" s="80" t="s">
        <v>20</v>
      </c>
      <c r="M75" s="82">
        <v>111</v>
      </c>
      <c r="N75" s="82">
        <f>IF($O75="Income",$M75*'Lookup Values'!$H$3,$M75*'Lookup Values'!$H$2)</f>
        <v>9.5737499999999986</v>
      </c>
      <c r="O75" s="80" t="str">
        <f t="shared" si="9"/>
        <v>Expense</v>
      </c>
    </row>
    <row r="76" spans="1:15" x14ac:dyDescent="0.25">
      <c r="A76" s="80">
        <v>75</v>
      </c>
      <c r="B76" s="81">
        <v>39236</v>
      </c>
      <c r="C76" s="64">
        <f t="shared" si="5"/>
        <v>2007</v>
      </c>
      <c r="D76" s="64">
        <f t="shared" si="6"/>
        <v>6</v>
      </c>
      <c r="E76" s="64" t="str">
        <f>VLOOKUP($D76,'Lookup Values'!$A$2:$B$13,2)</f>
        <v>Jun</v>
      </c>
      <c r="F76" s="64">
        <f t="shared" si="7"/>
        <v>3</v>
      </c>
      <c r="G76" s="64">
        <f t="shared" si="8"/>
        <v>1</v>
      </c>
      <c r="H76" s="64" t="str">
        <f>VLOOKUP($G76, 'Lookup Values'!$D$2:$E$8, 2)</f>
        <v>Sun</v>
      </c>
      <c r="I76" s="80" t="s">
        <v>8</v>
      </c>
      <c r="J76" s="80" t="s">
        <v>9</v>
      </c>
      <c r="K76" s="80" t="s">
        <v>7</v>
      </c>
      <c r="L76" s="80" t="s">
        <v>10</v>
      </c>
      <c r="M76" s="82">
        <v>41</v>
      </c>
      <c r="N76" s="82">
        <f>IF($O76="Income",$M76*'Lookup Values'!$H$3,$M76*'Lookup Values'!$H$2)</f>
        <v>3.5362499999999999</v>
      </c>
      <c r="O76" s="80" t="str">
        <f t="shared" si="9"/>
        <v>Expense</v>
      </c>
    </row>
    <row r="77" spans="1:15" x14ac:dyDescent="0.25">
      <c r="A77" s="80">
        <v>76</v>
      </c>
      <c r="B77" s="81">
        <v>39237</v>
      </c>
      <c r="C77" s="64">
        <f t="shared" si="5"/>
        <v>2007</v>
      </c>
      <c r="D77" s="64">
        <f t="shared" si="6"/>
        <v>6</v>
      </c>
      <c r="E77" s="64" t="str">
        <f>VLOOKUP($D77,'Lookup Values'!$A$2:$B$13,2)</f>
        <v>Jun</v>
      </c>
      <c r="F77" s="64">
        <f t="shared" si="7"/>
        <v>4</v>
      </c>
      <c r="G77" s="64">
        <f t="shared" si="8"/>
        <v>2</v>
      </c>
      <c r="H77" s="64" t="str">
        <f>VLOOKUP($G77, 'Lookup Values'!$D$2:$E$8, 2)</f>
        <v>Mon</v>
      </c>
      <c r="I77" s="80" t="s">
        <v>18</v>
      </c>
      <c r="J77" s="80" t="s">
        <v>30</v>
      </c>
      <c r="K77" s="80" t="s">
        <v>29</v>
      </c>
      <c r="L77" s="80" t="s">
        <v>10</v>
      </c>
      <c r="M77" s="82">
        <v>246</v>
      </c>
      <c r="N77" s="82">
        <f>IF($O77="Income",$M77*'Lookup Values'!$H$3,$M77*'Lookup Values'!$H$2)</f>
        <v>21.217499999999998</v>
      </c>
      <c r="O77" s="80" t="str">
        <f t="shared" si="9"/>
        <v>Expense</v>
      </c>
    </row>
    <row r="78" spans="1:15" x14ac:dyDescent="0.25">
      <c r="A78" s="80">
        <v>77</v>
      </c>
      <c r="B78" s="81">
        <v>39239</v>
      </c>
      <c r="C78" s="64">
        <f t="shared" si="5"/>
        <v>2007</v>
      </c>
      <c r="D78" s="64">
        <f t="shared" si="6"/>
        <v>6</v>
      </c>
      <c r="E78" s="64" t="str">
        <f>VLOOKUP($D78,'Lookup Values'!$A$2:$B$13,2)</f>
        <v>Jun</v>
      </c>
      <c r="F78" s="64">
        <f t="shared" si="7"/>
        <v>6</v>
      </c>
      <c r="G78" s="64">
        <f t="shared" si="8"/>
        <v>4</v>
      </c>
      <c r="H78" s="64" t="str">
        <f>VLOOKUP($G78, 'Lookup Values'!$D$2:$E$8, 2)</f>
        <v>Wed</v>
      </c>
      <c r="I78" s="80" t="s">
        <v>15</v>
      </c>
      <c r="J78" s="80" t="s">
        <v>35</v>
      </c>
      <c r="K78" s="80" t="s">
        <v>34</v>
      </c>
      <c r="L78" s="80" t="s">
        <v>20</v>
      </c>
      <c r="M78" s="82">
        <v>285</v>
      </c>
      <c r="N78" s="82">
        <f>IF($O78="Income",$M78*'Lookup Values'!$H$3,$M78*'Lookup Values'!$H$2)</f>
        <v>24.581249999999997</v>
      </c>
      <c r="O78" s="80" t="str">
        <f t="shared" si="9"/>
        <v>Expense</v>
      </c>
    </row>
    <row r="79" spans="1:15" x14ac:dyDescent="0.25">
      <c r="A79" s="80">
        <v>78</v>
      </c>
      <c r="B79" s="81">
        <v>39243</v>
      </c>
      <c r="C79" s="64">
        <f t="shared" si="5"/>
        <v>2007</v>
      </c>
      <c r="D79" s="64">
        <f t="shared" si="6"/>
        <v>6</v>
      </c>
      <c r="E79" s="64" t="str">
        <f>VLOOKUP($D79,'Lookup Values'!$A$2:$B$13,2)</f>
        <v>Jun</v>
      </c>
      <c r="F79" s="64">
        <f t="shared" si="7"/>
        <v>10</v>
      </c>
      <c r="G79" s="64">
        <f t="shared" si="8"/>
        <v>1</v>
      </c>
      <c r="H79" s="64" t="str">
        <f>VLOOKUP($G79, 'Lookup Values'!$D$2:$E$8, 2)</f>
        <v>Sun</v>
      </c>
      <c r="I79" s="80" t="s">
        <v>39</v>
      </c>
      <c r="J79" s="80" t="s">
        <v>40</v>
      </c>
      <c r="K79" s="80" t="s">
        <v>38</v>
      </c>
      <c r="L79" s="80" t="s">
        <v>20</v>
      </c>
      <c r="M79" s="82">
        <v>346</v>
      </c>
      <c r="N79" s="82">
        <f>IF($O79="Income",$M79*'Lookup Values'!$H$3,$M79*'Lookup Values'!$H$2)</f>
        <v>29.842499999999998</v>
      </c>
      <c r="O79" s="80" t="str">
        <f t="shared" si="9"/>
        <v>Expense</v>
      </c>
    </row>
    <row r="80" spans="1:15" x14ac:dyDescent="0.25">
      <c r="A80" s="80">
        <v>79</v>
      </c>
      <c r="B80" s="81">
        <v>39243</v>
      </c>
      <c r="C80" s="64">
        <f t="shared" si="5"/>
        <v>2007</v>
      </c>
      <c r="D80" s="64">
        <f t="shared" si="6"/>
        <v>6</v>
      </c>
      <c r="E80" s="64" t="str">
        <f>VLOOKUP($D80,'Lookup Values'!$A$2:$B$13,2)</f>
        <v>Jun</v>
      </c>
      <c r="F80" s="64">
        <f t="shared" si="7"/>
        <v>10</v>
      </c>
      <c r="G80" s="64">
        <f t="shared" si="8"/>
        <v>1</v>
      </c>
      <c r="H80" s="64" t="str">
        <f>VLOOKUP($G80, 'Lookup Values'!$D$2:$E$8, 2)</f>
        <v>Sun</v>
      </c>
      <c r="I80" s="80" t="s">
        <v>32</v>
      </c>
      <c r="J80" s="80" t="s">
        <v>33</v>
      </c>
      <c r="K80" s="80" t="s">
        <v>31</v>
      </c>
      <c r="L80" s="80" t="s">
        <v>10</v>
      </c>
      <c r="M80" s="82">
        <v>26</v>
      </c>
      <c r="N80" s="82">
        <f>IF($O80="Income",$M80*'Lookup Values'!$H$3,$M80*'Lookup Values'!$H$2)</f>
        <v>2.2424999999999997</v>
      </c>
      <c r="O80" s="80" t="str">
        <f t="shared" si="9"/>
        <v>Expense</v>
      </c>
    </row>
    <row r="81" spans="1:15" x14ac:dyDescent="0.25">
      <c r="A81" s="80">
        <v>80</v>
      </c>
      <c r="B81" s="81">
        <v>39253</v>
      </c>
      <c r="C81" s="64">
        <f t="shared" si="5"/>
        <v>2007</v>
      </c>
      <c r="D81" s="64">
        <f t="shared" si="6"/>
        <v>6</v>
      </c>
      <c r="E81" s="64" t="str">
        <f>VLOOKUP($D81,'Lookup Values'!$A$2:$B$13,2)</f>
        <v>Jun</v>
      </c>
      <c r="F81" s="64">
        <f t="shared" si="7"/>
        <v>20</v>
      </c>
      <c r="G81" s="64">
        <f t="shared" si="8"/>
        <v>4</v>
      </c>
      <c r="H81" s="64" t="str">
        <f>VLOOKUP($G81, 'Lookup Values'!$D$2:$E$8, 2)</f>
        <v>Wed</v>
      </c>
      <c r="I81" s="80" t="s">
        <v>47</v>
      </c>
      <c r="J81" s="80" t="s">
        <v>78</v>
      </c>
      <c r="K81" s="80" t="s">
        <v>79</v>
      </c>
      <c r="L81" s="80" t="s">
        <v>20</v>
      </c>
      <c r="M81" s="82">
        <v>361</v>
      </c>
      <c r="N81" s="82">
        <f>IF($O81="Income",$M81*'Lookup Values'!$H$3,$M81*'Lookup Values'!$H$2)</f>
        <v>137.18</v>
      </c>
      <c r="O81" s="80" t="str">
        <f t="shared" si="9"/>
        <v>Income</v>
      </c>
    </row>
    <row r="82" spans="1:15" x14ac:dyDescent="0.25">
      <c r="A82" s="80">
        <v>81</v>
      </c>
      <c r="B82" s="81">
        <v>39255</v>
      </c>
      <c r="C82" s="64">
        <f t="shared" si="5"/>
        <v>2007</v>
      </c>
      <c r="D82" s="64">
        <f t="shared" si="6"/>
        <v>6</v>
      </c>
      <c r="E82" s="64" t="str">
        <f>VLOOKUP($D82,'Lookup Values'!$A$2:$B$13,2)</f>
        <v>Jun</v>
      </c>
      <c r="F82" s="64">
        <f t="shared" si="7"/>
        <v>22</v>
      </c>
      <c r="G82" s="64">
        <f t="shared" si="8"/>
        <v>6</v>
      </c>
      <c r="H82" s="64" t="str">
        <f>VLOOKUP($G82, 'Lookup Values'!$D$2:$E$8, 2)</f>
        <v>Fri</v>
      </c>
      <c r="I82" s="80" t="s">
        <v>15</v>
      </c>
      <c r="J82" s="80" t="s">
        <v>16</v>
      </c>
      <c r="K82" s="80" t="s">
        <v>14</v>
      </c>
      <c r="L82" s="80" t="s">
        <v>20</v>
      </c>
      <c r="M82" s="82">
        <v>372</v>
      </c>
      <c r="N82" s="82">
        <f>IF($O82="Income",$M82*'Lookup Values'!$H$3,$M82*'Lookup Values'!$H$2)</f>
        <v>32.085000000000001</v>
      </c>
      <c r="O82" s="80" t="str">
        <f t="shared" si="9"/>
        <v>Expense</v>
      </c>
    </row>
    <row r="83" spans="1:15" x14ac:dyDescent="0.25">
      <c r="A83" s="80">
        <v>82</v>
      </c>
      <c r="B83" s="81">
        <v>39255</v>
      </c>
      <c r="C83" s="64">
        <f t="shared" si="5"/>
        <v>2007</v>
      </c>
      <c r="D83" s="64">
        <f t="shared" si="6"/>
        <v>6</v>
      </c>
      <c r="E83" s="64" t="str">
        <f>VLOOKUP($D83,'Lookup Values'!$A$2:$B$13,2)</f>
        <v>Jun</v>
      </c>
      <c r="F83" s="64">
        <f t="shared" si="7"/>
        <v>22</v>
      </c>
      <c r="G83" s="64">
        <f t="shared" si="8"/>
        <v>6</v>
      </c>
      <c r="H83" s="64" t="str">
        <f>VLOOKUP($G83, 'Lookup Values'!$D$2:$E$8, 2)</f>
        <v>Fri</v>
      </c>
      <c r="I83" s="80" t="s">
        <v>15</v>
      </c>
      <c r="J83" s="80" t="s">
        <v>35</v>
      </c>
      <c r="K83" s="80" t="s">
        <v>34</v>
      </c>
      <c r="L83" s="80" t="s">
        <v>23</v>
      </c>
      <c r="M83" s="82">
        <v>193</v>
      </c>
      <c r="N83" s="82">
        <f>IF($O83="Income",$M83*'Lookup Values'!$H$3,$M83*'Lookup Values'!$H$2)</f>
        <v>16.646249999999998</v>
      </c>
      <c r="O83" s="80" t="str">
        <f t="shared" si="9"/>
        <v>Expense</v>
      </c>
    </row>
    <row r="84" spans="1:15" x14ac:dyDescent="0.25">
      <c r="A84" s="80">
        <v>83</v>
      </c>
      <c r="B84" s="81">
        <v>39256</v>
      </c>
      <c r="C84" s="64">
        <f t="shared" si="5"/>
        <v>2007</v>
      </c>
      <c r="D84" s="64">
        <f t="shared" si="6"/>
        <v>6</v>
      </c>
      <c r="E84" s="64" t="str">
        <f>VLOOKUP($D84,'Lookup Values'!$A$2:$B$13,2)</f>
        <v>Jun</v>
      </c>
      <c r="F84" s="64">
        <f t="shared" si="7"/>
        <v>23</v>
      </c>
      <c r="G84" s="64">
        <f t="shared" si="8"/>
        <v>7</v>
      </c>
      <c r="H84" s="64" t="str">
        <f>VLOOKUP($G84, 'Lookup Values'!$D$2:$E$8, 2)</f>
        <v>Sat</v>
      </c>
      <c r="I84" s="80" t="s">
        <v>12</v>
      </c>
      <c r="J84" s="80" t="s">
        <v>37</v>
      </c>
      <c r="K84" s="80" t="s">
        <v>36</v>
      </c>
      <c r="L84" s="80" t="s">
        <v>10</v>
      </c>
      <c r="M84" s="82">
        <v>290</v>
      </c>
      <c r="N84" s="82">
        <f>IF($O84="Income",$M84*'Lookup Values'!$H$3,$M84*'Lookup Values'!$H$2)</f>
        <v>25.012499999999999</v>
      </c>
      <c r="O84" s="80" t="str">
        <f t="shared" si="9"/>
        <v>Expense</v>
      </c>
    </row>
    <row r="85" spans="1:15" x14ac:dyDescent="0.25">
      <c r="A85" s="80">
        <v>84</v>
      </c>
      <c r="B85" s="81">
        <v>39259</v>
      </c>
      <c r="C85" s="64">
        <f t="shared" si="5"/>
        <v>2007</v>
      </c>
      <c r="D85" s="64">
        <f t="shared" si="6"/>
        <v>6</v>
      </c>
      <c r="E85" s="64" t="str">
        <f>VLOOKUP($D85,'Lookup Values'!$A$2:$B$13,2)</f>
        <v>Jun</v>
      </c>
      <c r="F85" s="64">
        <f t="shared" si="7"/>
        <v>26</v>
      </c>
      <c r="G85" s="64">
        <f t="shared" si="8"/>
        <v>3</v>
      </c>
      <c r="H85" s="64" t="str">
        <f>VLOOKUP($G85, 'Lookup Values'!$D$2:$E$8, 2)</f>
        <v>Tue</v>
      </c>
      <c r="I85" s="80" t="s">
        <v>47</v>
      </c>
      <c r="J85" s="80" t="s">
        <v>80</v>
      </c>
      <c r="K85" s="80" t="s">
        <v>81</v>
      </c>
      <c r="L85" s="80" t="s">
        <v>23</v>
      </c>
      <c r="M85" s="82">
        <v>244</v>
      </c>
      <c r="N85" s="82">
        <f>IF($O85="Income",$M85*'Lookup Values'!$H$3,$M85*'Lookup Values'!$H$2)</f>
        <v>92.72</v>
      </c>
      <c r="O85" s="80" t="str">
        <f t="shared" si="9"/>
        <v>Income</v>
      </c>
    </row>
    <row r="86" spans="1:15" x14ac:dyDescent="0.25">
      <c r="A86" s="80">
        <v>85</v>
      </c>
      <c r="B86" s="81">
        <v>39262</v>
      </c>
      <c r="C86" s="64">
        <f t="shared" si="5"/>
        <v>2007</v>
      </c>
      <c r="D86" s="64">
        <f t="shared" si="6"/>
        <v>6</v>
      </c>
      <c r="E86" s="64" t="str">
        <f>VLOOKUP($D86,'Lookup Values'!$A$2:$B$13,2)</f>
        <v>Jun</v>
      </c>
      <c r="F86" s="64">
        <f t="shared" si="7"/>
        <v>29</v>
      </c>
      <c r="G86" s="64">
        <f t="shared" si="8"/>
        <v>6</v>
      </c>
      <c r="H86" s="64" t="str">
        <f>VLOOKUP($G86, 'Lookup Values'!$D$2:$E$8, 2)</f>
        <v>Fri</v>
      </c>
      <c r="I86" s="80" t="s">
        <v>42</v>
      </c>
      <c r="J86" s="80" t="s">
        <v>43</v>
      </c>
      <c r="K86" s="80" t="s">
        <v>41</v>
      </c>
      <c r="L86" s="80" t="s">
        <v>20</v>
      </c>
      <c r="M86" s="82">
        <v>372</v>
      </c>
      <c r="N86" s="82">
        <f>IF($O86="Income",$M86*'Lookup Values'!$H$3,$M86*'Lookup Values'!$H$2)</f>
        <v>32.085000000000001</v>
      </c>
      <c r="O86" s="80" t="str">
        <f t="shared" si="9"/>
        <v>Expense</v>
      </c>
    </row>
    <row r="87" spans="1:15" x14ac:dyDescent="0.25">
      <c r="A87" s="80">
        <v>86</v>
      </c>
      <c r="B87" s="81">
        <v>39262</v>
      </c>
      <c r="C87" s="64">
        <f t="shared" si="5"/>
        <v>2007</v>
      </c>
      <c r="D87" s="64">
        <f t="shared" si="6"/>
        <v>6</v>
      </c>
      <c r="E87" s="64" t="str">
        <f>VLOOKUP($D87,'Lookup Values'!$A$2:$B$13,2)</f>
        <v>Jun</v>
      </c>
      <c r="F87" s="64">
        <f t="shared" si="7"/>
        <v>29</v>
      </c>
      <c r="G87" s="64">
        <f t="shared" si="8"/>
        <v>6</v>
      </c>
      <c r="H87" s="64" t="str">
        <f>VLOOKUP($G87, 'Lookup Values'!$D$2:$E$8, 2)</f>
        <v>Fri</v>
      </c>
      <c r="I87" s="80" t="s">
        <v>12</v>
      </c>
      <c r="J87" s="80" t="s">
        <v>37</v>
      </c>
      <c r="K87" s="80" t="s">
        <v>36</v>
      </c>
      <c r="L87" s="80" t="s">
        <v>23</v>
      </c>
      <c r="M87" s="82">
        <v>107</v>
      </c>
      <c r="N87" s="82">
        <f>IF($O87="Income",$M87*'Lookup Values'!$H$3,$M87*'Lookup Values'!$H$2)</f>
        <v>9.2287499999999998</v>
      </c>
      <c r="O87" s="80" t="str">
        <f t="shared" si="9"/>
        <v>Expense</v>
      </c>
    </row>
    <row r="88" spans="1:15" x14ac:dyDescent="0.25">
      <c r="A88" s="80">
        <v>87</v>
      </c>
      <c r="B88" s="81">
        <v>39262</v>
      </c>
      <c r="C88" s="64">
        <f t="shared" si="5"/>
        <v>2007</v>
      </c>
      <c r="D88" s="64">
        <f t="shared" si="6"/>
        <v>6</v>
      </c>
      <c r="E88" s="64" t="str">
        <f>VLOOKUP($D88,'Lookup Values'!$A$2:$B$13,2)</f>
        <v>Jun</v>
      </c>
      <c r="F88" s="64">
        <f t="shared" si="7"/>
        <v>29</v>
      </c>
      <c r="G88" s="64">
        <f t="shared" si="8"/>
        <v>6</v>
      </c>
      <c r="H88" s="64" t="str">
        <f>VLOOKUP($G88, 'Lookup Values'!$D$2:$E$8, 2)</f>
        <v>Fri</v>
      </c>
      <c r="I88" s="80" t="s">
        <v>18</v>
      </c>
      <c r="J88" s="80" t="s">
        <v>30</v>
      </c>
      <c r="K88" s="80" t="s">
        <v>29</v>
      </c>
      <c r="L88" s="80" t="s">
        <v>20</v>
      </c>
      <c r="M88" s="82">
        <v>462</v>
      </c>
      <c r="N88" s="82">
        <f>IF($O88="Income",$M88*'Lookup Values'!$H$3,$M88*'Lookup Values'!$H$2)</f>
        <v>39.847499999999997</v>
      </c>
      <c r="O88" s="80" t="str">
        <f t="shared" si="9"/>
        <v>Expense</v>
      </c>
    </row>
    <row r="89" spans="1:15" x14ac:dyDescent="0.25">
      <c r="A89" s="80">
        <v>88</v>
      </c>
      <c r="B89" s="81">
        <v>39269</v>
      </c>
      <c r="C89" s="64">
        <f t="shared" si="5"/>
        <v>2007</v>
      </c>
      <c r="D89" s="64">
        <f t="shared" si="6"/>
        <v>7</v>
      </c>
      <c r="E89" s="64" t="str">
        <f>VLOOKUP($D89,'Lookup Values'!$A$2:$B$13,2)</f>
        <v>Jul</v>
      </c>
      <c r="F89" s="64">
        <f t="shared" si="7"/>
        <v>6</v>
      </c>
      <c r="G89" s="64">
        <f t="shared" si="8"/>
        <v>6</v>
      </c>
      <c r="H89" s="64" t="str">
        <f>VLOOKUP($G89, 'Lookup Values'!$D$2:$E$8, 2)</f>
        <v>Fri</v>
      </c>
      <c r="I89" s="80" t="s">
        <v>47</v>
      </c>
      <c r="J89" s="80" t="s">
        <v>78</v>
      </c>
      <c r="K89" s="80" t="s">
        <v>79</v>
      </c>
      <c r="L89" s="80" t="s">
        <v>23</v>
      </c>
      <c r="M89" s="82">
        <v>211</v>
      </c>
      <c r="N89" s="82">
        <f>IF($O89="Income",$M89*'Lookup Values'!$H$3,$M89*'Lookup Values'!$H$2)</f>
        <v>80.180000000000007</v>
      </c>
      <c r="O89" s="80" t="str">
        <f t="shared" si="9"/>
        <v>Income</v>
      </c>
    </row>
    <row r="90" spans="1:15" x14ac:dyDescent="0.25">
      <c r="A90" s="80">
        <v>89</v>
      </c>
      <c r="B90" s="81">
        <v>39269</v>
      </c>
      <c r="C90" s="64">
        <f t="shared" si="5"/>
        <v>2007</v>
      </c>
      <c r="D90" s="64">
        <f t="shared" si="6"/>
        <v>7</v>
      </c>
      <c r="E90" s="64" t="str">
        <f>VLOOKUP($D90,'Lookup Values'!$A$2:$B$13,2)</f>
        <v>Jul</v>
      </c>
      <c r="F90" s="64">
        <f t="shared" si="7"/>
        <v>6</v>
      </c>
      <c r="G90" s="64">
        <f t="shared" si="8"/>
        <v>6</v>
      </c>
      <c r="H90" s="64" t="str">
        <f>VLOOKUP($G90, 'Lookup Values'!$D$2:$E$8, 2)</f>
        <v>Fri</v>
      </c>
      <c r="I90" s="80" t="s">
        <v>39</v>
      </c>
      <c r="J90" s="80" t="s">
        <v>40</v>
      </c>
      <c r="K90" s="80" t="s">
        <v>38</v>
      </c>
      <c r="L90" s="80" t="s">
        <v>20</v>
      </c>
      <c r="M90" s="82">
        <v>278</v>
      </c>
      <c r="N90" s="82">
        <f>IF($O90="Income",$M90*'Lookup Values'!$H$3,$M90*'Lookup Values'!$H$2)</f>
        <v>23.977499999999999</v>
      </c>
      <c r="O90" s="80" t="str">
        <f t="shared" si="9"/>
        <v>Expense</v>
      </c>
    </row>
    <row r="91" spans="1:15" x14ac:dyDescent="0.25">
      <c r="A91" s="80">
        <v>90</v>
      </c>
      <c r="B91" s="81">
        <v>39272</v>
      </c>
      <c r="C91" s="64">
        <f t="shared" si="5"/>
        <v>2007</v>
      </c>
      <c r="D91" s="64">
        <f t="shared" si="6"/>
        <v>7</v>
      </c>
      <c r="E91" s="64" t="str">
        <f>VLOOKUP($D91,'Lookup Values'!$A$2:$B$13,2)</f>
        <v>Jul</v>
      </c>
      <c r="F91" s="64">
        <f t="shared" si="7"/>
        <v>9</v>
      </c>
      <c r="G91" s="64">
        <f t="shared" si="8"/>
        <v>2</v>
      </c>
      <c r="H91" s="64" t="str">
        <f>VLOOKUP($G91, 'Lookup Values'!$D$2:$E$8, 2)</f>
        <v>Mon</v>
      </c>
      <c r="I91" s="80" t="s">
        <v>8</v>
      </c>
      <c r="J91" s="80" t="s">
        <v>9</v>
      </c>
      <c r="K91" s="80" t="s">
        <v>7</v>
      </c>
      <c r="L91" s="80" t="s">
        <v>20</v>
      </c>
      <c r="M91" s="82">
        <v>23</v>
      </c>
      <c r="N91" s="82">
        <f>IF($O91="Income",$M91*'Lookup Values'!$H$3,$M91*'Lookup Values'!$H$2)</f>
        <v>1.9837499999999999</v>
      </c>
      <c r="O91" s="80" t="str">
        <f t="shared" si="9"/>
        <v>Expense</v>
      </c>
    </row>
    <row r="92" spans="1:15" x14ac:dyDescent="0.25">
      <c r="A92" s="80">
        <v>91</v>
      </c>
      <c r="B92" s="81">
        <v>39272</v>
      </c>
      <c r="C92" s="64">
        <f t="shared" si="5"/>
        <v>2007</v>
      </c>
      <c r="D92" s="64">
        <f t="shared" si="6"/>
        <v>7</v>
      </c>
      <c r="E92" s="64" t="str">
        <f>VLOOKUP($D92,'Lookup Values'!$A$2:$B$13,2)</f>
        <v>Jul</v>
      </c>
      <c r="F92" s="64">
        <f t="shared" si="7"/>
        <v>9</v>
      </c>
      <c r="G92" s="64">
        <f t="shared" si="8"/>
        <v>2</v>
      </c>
      <c r="H92" s="64" t="str">
        <f>VLOOKUP($G92, 'Lookup Values'!$D$2:$E$8, 2)</f>
        <v>Mon</v>
      </c>
      <c r="I92" s="80" t="s">
        <v>27</v>
      </c>
      <c r="J92" s="80" t="s">
        <v>28</v>
      </c>
      <c r="K92" s="80" t="s">
        <v>26</v>
      </c>
      <c r="L92" s="80" t="s">
        <v>23</v>
      </c>
      <c r="M92" s="82">
        <v>351</v>
      </c>
      <c r="N92" s="82">
        <f>IF($O92="Income",$M92*'Lookup Values'!$H$3,$M92*'Lookup Values'!$H$2)</f>
        <v>30.273749999999996</v>
      </c>
      <c r="O92" s="80" t="str">
        <f t="shared" si="9"/>
        <v>Expense</v>
      </c>
    </row>
    <row r="93" spans="1:15" x14ac:dyDescent="0.25">
      <c r="A93" s="80">
        <v>92</v>
      </c>
      <c r="B93" s="81">
        <v>39278</v>
      </c>
      <c r="C93" s="64">
        <f t="shared" si="5"/>
        <v>2007</v>
      </c>
      <c r="D93" s="64">
        <f t="shared" si="6"/>
        <v>7</v>
      </c>
      <c r="E93" s="64" t="str">
        <f>VLOOKUP($D93,'Lookup Values'!$A$2:$B$13,2)</f>
        <v>Jul</v>
      </c>
      <c r="F93" s="64">
        <f t="shared" si="7"/>
        <v>15</v>
      </c>
      <c r="G93" s="64">
        <f t="shared" si="8"/>
        <v>1</v>
      </c>
      <c r="H93" s="64" t="str">
        <f>VLOOKUP($G93, 'Lookup Values'!$D$2:$E$8, 2)</f>
        <v>Sun</v>
      </c>
      <c r="I93" s="80" t="s">
        <v>39</v>
      </c>
      <c r="J93" s="80" t="s">
        <v>40</v>
      </c>
      <c r="K93" s="80" t="s">
        <v>38</v>
      </c>
      <c r="L93" s="80" t="s">
        <v>23</v>
      </c>
      <c r="M93" s="82">
        <v>166</v>
      </c>
      <c r="N93" s="82">
        <f>IF($O93="Income",$M93*'Lookup Values'!$H$3,$M93*'Lookup Values'!$H$2)</f>
        <v>14.317499999999999</v>
      </c>
      <c r="O93" s="80" t="str">
        <f t="shared" si="9"/>
        <v>Expense</v>
      </c>
    </row>
    <row r="94" spans="1:15" x14ac:dyDescent="0.25">
      <c r="A94" s="80">
        <v>93</v>
      </c>
      <c r="B94" s="81">
        <v>39282</v>
      </c>
      <c r="C94" s="64">
        <f t="shared" si="5"/>
        <v>2007</v>
      </c>
      <c r="D94" s="64">
        <f t="shared" si="6"/>
        <v>7</v>
      </c>
      <c r="E94" s="64" t="str">
        <f>VLOOKUP($D94,'Lookup Values'!$A$2:$B$13,2)</f>
        <v>Jul</v>
      </c>
      <c r="F94" s="64">
        <f t="shared" si="7"/>
        <v>19</v>
      </c>
      <c r="G94" s="64">
        <f t="shared" si="8"/>
        <v>5</v>
      </c>
      <c r="H94" s="64" t="str">
        <f>VLOOKUP($G94, 'Lookup Values'!$D$2:$E$8, 2)</f>
        <v>Thu</v>
      </c>
      <c r="I94" s="80" t="s">
        <v>47</v>
      </c>
      <c r="J94" s="80" t="s">
        <v>80</v>
      </c>
      <c r="K94" s="80" t="s">
        <v>81</v>
      </c>
      <c r="L94" s="80" t="s">
        <v>23</v>
      </c>
      <c r="M94" s="82">
        <v>306</v>
      </c>
      <c r="N94" s="82">
        <f>IF($O94="Income",$M94*'Lookup Values'!$H$3,$M94*'Lookup Values'!$H$2)</f>
        <v>116.28</v>
      </c>
      <c r="O94" s="80" t="str">
        <f t="shared" si="9"/>
        <v>Income</v>
      </c>
    </row>
    <row r="95" spans="1:15" x14ac:dyDescent="0.25">
      <c r="A95" s="80">
        <v>94</v>
      </c>
      <c r="B95" s="81">
        <v>39284</v>
      </c>
      <c r="C95" s="64">
        <f t="shared" si="5"/>
        <v>2007</v>
      </c>
      <c r="D95" s="64">
        <f t="shared" si="6"/>
        <v>7</v>
      </c>
      <c r="E95" s="64" t="str">
        <f>VLOOKUP($D95,'Lookup Values'!$A$2:$B$13,2)</f>
        <v>Jul</v>
      </c>
      <c r="F95" s="64">
        <f t="shared" si="7"/>
        <v>21</v>
      </c>
      <c r="G95" s="64">
        <f t="shared" si="8"/>
        <v>7</v>
      </c>
      <c r="H95" s="64" t="str">
        <f>VLOOKUP($G95, 'Lookup Values'!$D$2:$E$8, 2)</f>
        <v>Sat</v>
      </c>
      <c r="I95" s="80" t="s">
        <v>32</v>
      </c>
      <c r="J95" s="80" t="s">
        <v>33</v>
      </c>
      <c r="K95" s="80" t="s">
        <v>31</v>
      </c>
      <c r="L95" s="80" t="s">
        <v>20</v>
      </c>
      <c r="M95" s="82">
        <v>99</v>
      </c>
      <c r="N95" s="82">
        <f>IF($O95="Income",$M95*'Lookup Values'!$H$3,$M95*'Lookup Values'!$H$2)</f>
        <v>8.5387499999999985</v>
      </c>
      <c r="O95" s="80" t="str">
        <f t="shared" si="9"/>
        <v>Expense</v>
      </c>
    </row>
    <row r="96" spans="1:15" x14ac:dyDescent="0.25">
      <c r="A96" s="80">
        <v>95</v>
      </c>
      <c r="B96" s="81">
        <v>39285</v>
      </c>
      <c r="C96" s="64">
        <f t="shared" si="5"/>
        <v>2007</v>
      </c>
      <c r="D96" s="64">
        <f t="shared" si="6"/>
        <v>7</v>
      </c>
      <c r="E96" s="64" t="str">
        <f>VLOOKUP($D96,'Lookup Values'!$A$2:$B$13,2)</f>
        <v>Jul</v>
      </c>
      <c r="F96" s="64">
        <f t="shared" si="7"/>
        <v>22</v>
      </c>
      <c r="G96" s="64">
        <f t="shared" si="8"/>
        <v>1</v>
      </c>
      <c r="H96" s="64" t="str">
        <f>VLOOKUP($G96, 'Lookup Values'!$D$2:$E$8, 2)</f>
        <v>Sun</v>
      </c>
      <c r="I96" s="80" t="s">
        <v>42</v>
      </c>
      <c r="J96" s="80" t="s">
        <v>43</v>
      </c>
      <c r="K96" s="80" t="s">
        <v>41</v>
      </c>
      <c r="L96" s="80" t="s">
        <v>20</v>
      </c>
      <c r="M96" s="82">
        <v>404</v>
      </c>
      <c r="N96" s="82">
        <f>IF($O96="Income",$M96*'Lookup Values'!$H$3,$M96*'Lookup Values'!$H$2)</f>
        <v>34.844999999999999</v>
      </c>
      <c r="O96" s="80" t="str">
        <f t="shared" si="9"/>
        <v>Expense</v>
      </c>
    </row>
    <row r="97" spans="1:15" x14ac:dyDescent="0.25">
      <c r="A97" s="80">
        <v>96</v>
      </c>
      <c r="B97" s="81">
        <v>39285</v>
      </c>
      <c r="C97" s="64">
        <f t="shared" si="5"/>
        <v>2007</v>
      </c>
      <c r="D97" s="64">
        <f t="shared" si="6"/>
        <v>7</v>
      </c>
      <c r="E97" s="64" t="str">
        <f>VLOOKUP($D97,'Lookup Values'!$A$2:$B$13,2)</f>
        <v>Jul</v>
      </c>
      <c r="F97" s="64">
        <f t="shared" si="7"/>
        <v>22</v>
      </c>
      <c r="G97" s="64">
        <f t="shared" si="8"/>
        <v>1</v>
      </c>
      <c r="H97" s="64" t="str">
        <f>VLOOKUP($G97, 'Lookup Values'!$D$2:$E$8, 2)</f>
        <v>Sun</v>
      </c>
      <c r="I97" s="80" t="s">
        <v>12</v>
      </c>
      <c r="J97" s="80" t="s">
        <v>37</v>
      </c>
      <c r="K97" s="80" t="s">
        <v>36</v>
      </c>
      <c r="L97" s="80" t="s">
        <v>10</v>
      </c>
      <c r="M97" s="82">
        <v>398</v>
      </c>
      <c r="N97" s="82">
        <f>IF($O97="Income",$M97*'Lookup Values'!$H$3,$M97*'Lookup Values'!$H$2)</f>
        <v>34.327500000000001</v>
      </c>
      <c r="O97" s="80" t="str">
        <f t="shared" si="9"/>
        <v>Expense</v>
      </c>
    </row>
    <row r="98" spans="1:15" x14ac:dyDescent="0.25">
      <c r="A98" s="80">
        <v>97</v>
      </c>
      <c r="B98" s="81">
        <v>39288</v>
      </c>
      <c r="C98" s="64">
        <f t="shared" si="5"/>
        <v>2007</v>
      </c>
      <c r="D98" s="64">
        <f t="shared" si="6"/>
        <v>7</v>
      </c>
      <c r="E98" s="64" t="str">
        <f>VLOOKUP($D98,'Lookup Values'!$A$2:$B$13,2)</f>
        <v>Jul</v>
      </c>
      <c r="F98" s="64">
        <f t="shared" si="7"/>
        <v>25</v>
      </c>
      <c r="G98" s="64">
        <f t="shared" si="8"/>
        <v>4</v>
      </c>
      <c r="H98" s="64" t="str">
        <f>VLOOKUP($G98, 'Lookup Values'!$D$2:$E$8, 2)</f>
        <v>Wed</v>
      </c>
      <c r="I98" s="80" t="s">
        <v>15</v>
      </c>
      <c r="J98" s="80" t="s">
        <v>35</v>
      </c>
      <c r="K98" s="80" t="s">
        <v>34</v>
      </c>
      <c r="L98" s="80" t="s">
        <v>20</v>
      </c>
      <c r="M98" s="82">
        <v>46</v>
      </c>
      <c r="N98" s="82">
        <f>IF($O98="Income",$M98*'Lookup Values'!$H$3,$M98*'Lookup Values'!$H$2)</f>
        <v>3.9674999999999998</v>
      </c>
      <c r="O98" s="80" t="str">
        <f t="shared" si="9"/>
        <v>Expense</v>
      </c>
    </row>
    <row r="99" spans="1:15" x14ac:dyDescent="0.25">
      <c r="A99" s="80">
        <v>98</v>
      </c>
      <c r="B99" s="81">
        <v>39289</v>
      </c>
      <c r="C99" s="64">
        <f t="shared" si="5"/>
        <v>2007</v>
      </c>
      <c r="D99" s="64">
        <f t="shared" si="6"/>
        <v>7</v>
      </c>
      <c r="E99" s="64" t="str">
        <f>VLOOKUP($D99,'Lookup Values'!$A$2:$B$13,2)</f>
        <v>Jul</v>
      </c>
      <c r="F99" s="64">
        <f t="shared" si="7"/>
        <v>26</v>
      </c>
      <c r="G99" s="64">
        <f t="shared" si="8"/>
        <v>5</v>
      </c>
      <c r="H99" s="64" t="str">
        <f>VLOOKUP($G99, 'Lookup Values'!$D$2:$E$8, 2)</f>
        <v>Thu</v>
      </c>
      <c r="I99" s="80" t="s">
        <v>39</v>
      </c>
      <c r="J99" s="80" t="s">
        <v>40</v>
      </c>
      <c r="K99" s="80" t="s">
        <v>38</v>
      </c>
      <c r="L99" s="80" t="s">
        <v>23</v>
      </c>
      <c r="M99" s="82">
        <v>415</v>
      </c>
      <c r="N99" s="82">
        <f>IF($O99="Income",$M99*'Lookup Values'!$H$3,$M99*'Lookup Values'!$H$2)</f>
        <v>35.793749999999996</v>
      </c>
      <c r="O99" s="80" t="str">
        <f t="shared" si="9"/>
        <v>Expense</v>
      </c>
    </row>
    <row r="100" spans="1:15" x14ac:dyDescent="0.25">
      <c r="A100" s="80">
        <v>99</v>
      </c>
      <c r="B100" s="81">
        <v>39289</v>
      </c>
      <c r="C100" s="64">
        <f t="shared" si="5"/>
        <v>2007</v>
      </c>
      <c r="D100" s="64">
        <f t="shared" si="6"/>
        <v>7</v>
      </c>
      <c r="E100" s="64" t="str">
        <f>VLOOKUP($D100,'Lookup Values'!$A$2:$B$13,2)</f>
        <v>Jul</v>
      </c>
      <c r="F100" s="64">
        <f t="shared" si="7"/>
        <v>26</v>
      </c>
      <c r="G100" s="64">
        <f t="shared" si="8"/>
        <v>5</v>
      </c>
      <c r="H100" s="64" t="str">
        <f>VLOOKUP($G100, 'Lookup Values'!$D$2:$E$8, 2)</f>
        <v>Thu</v>
      </c>
      <c r="I100" s="80" t="s">
        <v>12</v>
      </c>
      <c r="J100" s="80" t="s">
        <v>25</v>
      </c>
      <c r="K100" s="80" t="s">
        <v>24</v>
      </c>
      <c r="L100" s="80" t="s">
        <v>20</v>
      </c>
      <c r="M100" s="82">
        <v>133</v>
      </c>
      <c r="N100" s="82">
        <f>IF($O100="Income",$M100*'Lookup Values'!$H$3,$M100*'Lookup Values'!$H$2)</f>
        <v>11.47125</v>
      </c>
      <c r="O100" s="80" t="str">
        <f t="shared" si="9"/>
        <v>Expense</v>
      </c>
    </row>
    <row r="101" spans="1:15" x14ac:dyDescent="0.25">
      <c r="A101" s="80">
        <v>100</v>
      </c>
      <c r="B101" s="81">
        <v>39290</v>
      </c>
      <c r="C101" s="64">
        <f t="shared" si="5"/>
        <v>2007</v>
      </c>
      <c r="D101" s="64">
        <f t="shared" si="6"/>
        <v>7</v>
      </c>
      <c r="E101" s="64" t="str">
        <f>VLOOKUP($D101,'Lookup Values'!$A$2:$B$13,2)</f>
        <v>Jul</v>
      </c>
      <c r="F101" s="64">
        <f t="shared" si="7"/>
        <v>27</v>
      </c>
      <c r="G101" s="64">
        <f t="shared" si="8"/>
        <v>6</v>
      </c>
      <c r="H101" s="64" t="str">
        <f>VLOOKUP($G101, 'Lookup Values'!$D$2:$E$8, 2)</f>
        <v>Fri</v>
      </c>
      <c r="I101" s="80" t="s">
        <v>47</v>
      </c>
      <c r="J101" s="80" t="s">
        <v>76</v>
      </c>
      <c r="K101" s="80" t="s">
        <v>77</v>
      </c>
      <c r="L101" s="80" t="s">
        <v>20</v>
      </c>
      <c r="M101" s="82">
        <v>395</v>
      </c>
      <c r="N101" s="82">
        <f>IF($O101="Income",$M101*'Lookup Values'!$H$3,$M101*'Lookup Values'!$H$2)</f>
        <v>150.1</v>
      </c>
      <c r="O101" s="80" t="str">
        <f t="shared" si="9"/>
        <v>Income</v>
      </c>
    </row>
    <row r="102" spans="1:15" x14ac:dyDescent="0.25">
      <c r="A102" s="80">
        <v>101</v>
      </c>
      <c r="B102" s="81">
        <v>39291</v>
      </c>
      <c r="C102" s="64">
        <f t="shared" si="5"/>
        <v>2007</v>
      </c>
      <c r="D102" s="64">
        <f t="shared" si="6"/>
        <v>7</v>
      </c>
      <c r="E102" s="64" t="str">
        <f>VLOOKUP($D102,'Lookup Values'!$A$2:$B$13,2)</f>
        <v>Jul</v>
      </c>
      <c r="F102" s="64">
        <f t="shared" si="7"/>
        <v>28</v>
      </c>
      <c r="G102" s="64">
        <f t="shared" si="8"/>
        <v>7</v>
      </c>
      <c r="H102" s="64" t="str">
        <f>VLOOKUP($G102, 'Lookup Values'!$D$2:$E$8, 2)</f>
        <v>Sat</v>
      </c>
      <c r="I102" s="80" t="s">
        <v>18</v>
      </c>
      <c r="J102" s="80" t="s">
        <v>30</v>
      </c>
      <c r="K102" s="80" t="s">
        <v>29</v>
      </c>
      <c r="L102" s="80" t="s">
        <v>23</v>
      </c>
      <c r="M102" s="82">
        <v>189</v>
      </c>
      <c r="N102" s="82">
        <f>IF($O102="Income",$M102*'Lookup Values'!$H$3,$M102*'Lookup Values'!$H$2)</f>
        <v>16.30125</v>
      </c>
      <c r="O102" s="80" t="str">
        <f t="shared" si="9"/>
        <v>Expense</v>
      </c>
    </row>
    <row r="103" spans="1:15" x14ac:dyDescent="0.25">
      <c r="A103" s="80">
        <v>102</v>
      </c>
      <c r="B103" s="81">
        <v>39291</v>
      </c>
      <c r="C103" s="64">
        <f t="shared" si="5"/>
        <v>2007</v>
      </c>
      <c r="D103" s="64">
        <f t="shared" si="6"/>
        <v>7</v>
      </c>
      <c r="E103" s="64" t="str">
        <f>VLOOKUP($D103,'Lookup Values'!$A$2:$B$13,2)</f>
        <v>Jul</v>
      </c>
      <c r="F103" s="64">
        <f t="shared" si="7"/>
        <v>28</v>
      </c>
      <c r="G103" s="64">
        <f t="shared" si="8"/>
        <v>7</v>
      </c>
      <c r="H103" s="64" t="str">
        <f>VLOOKUP($G103, 'Lookup Values'!$D$2:$E$8, 2)</f>
        <v>Sat</v>
      </c>
      <c r="I103" s="80" t="s">
        <v>47</v>
      </c>
      <c r="J103" s="80" t="s">
        <v>76</v>
      </c>
      <c r="K103" s="80" t="s">
        <v>77</v>
      </c>
      <c r="L103" s="80" t="s">
        <v>23</v>
      </c>
      <c r="M103" s="82">
        <v>397</v>
      </c>
      <c r="N103" s="82">
        <f>IF($O103="Income",$M103*'Lookup Values'!$H$3,$M103*'Lookup Values'!$H$2)</f>
        <v>150.86000000000001</v>
      </c>
      <c r="O103" s="80" t="str">
        <f t="shared" si="9"/>
        <v>Income</v>
      </c>
    </row>
    <row r="104" spans="1:15" x14ac:dyDescent="0.25">
      <c r="A104" s="80">
        <v>103</v>
      </c>
      <c r="B104" s="81">
        <v>39296</v>
      </c>
      <c r="C104" s="64">
        <f t="shared" si="5"/>
        <v>2007</v>
      </c>
      <c r="D104" s="64">
        <f t="shared" si="6"/>
        <v>8</v>
      </c>
      <c r="E104" s="64" t="str">
        <f>VLOOKUP($D104,'Lookup Values'!$A$2:$B$13,2)</f>
        <v>Aug</v>
      </c>
      <c r="F104" s="64">
        <f t="shared" si="7"/>
        <v>2</v>
      </c>
      <c r="G104" s="64">
        <f t="shared" si="8"/>
        <v>5</v>
      </c>
      <c r="H104" s="64" t="str">
        <f>VLOOKUP($G104, 'Lookup Values'!$D$2:$E$8, 2)</f>
        <v>Thu</v>
      </c>
      <c r="I104" s="80" t="s">
        <v>39</v>
      </c>
      <c r="J104" s="80" t="s">
        <v>40</v>
      </c>
      <c r="K104" s="80" t="s">
        <v>38</v>
      </c>
      <c r="L104" s="80" t="s">
        <v>23</v>
      </c>
      <c r="M104" s="82">
        <v>372</v>
      </c>
      <c r="N104" s="82">
        <f>IF($O104="Income",$M104*'Lookup Values'!$H$3,$M104*'Lookup Values'!$H$2)</f>
        <v>32.085000000000001</v>
      </c>
      <c r="O104" s="80" t="str">
        <f t="shared" si="9"/>
        <v>Expense</v>
      </c>
    </row>
    <row r="105" spans="1:15" x14ac:dyDescent="0.25">
      <c r="A105" s="80">
        <v>104</v>
      </c>
      <c r="B105" s="81">
        <v>39296</v>
      </c>
      <c r="C105" s="64">
        <f t="shared" si="5"/>
        <v>2007</v>
      </c>
      <c r="D105" s="64">
        <f t="shared" si="6"/>
        <v>8</v>
      </c>
      <c r="E105" s="64" t="str">
        <f>VLOOKUP($D105,'Lookup Values'!$A$2:$B$13,2)</f>
        <v>Aug</v>
      </c>
      <c r="F105" s="64">
        <f t="shared" si="7"/>
        <v>2</v>
      </c>
      <c r="G105" s="64">
        <f t="shared" si="8"/>
        <v>5</v>
      </c>
      <c r="H105" s="64" t="str">
        <f>VLOOKUP($G105, 'Lookup Values'!$D$2:$E$8, 2)</f>
        <v>Thu</v>
      </c>
      <c r="I105" s="80" t="s">
        <v>47</v>
      </c>
      <c r="J105" s="80" t="s">
        <v>80</v>
      </c>
      <c r="K105" s="80" t="s">
        <v>81</v>
      </c>
      <c r="L105" s="80" t="s">
        <v>20</v>
      </c>
      <c r="M105" s="82">
        <v>45</v>
      </c>
      <c r="N105" s="82">
        <f>IF($O105="Income",$M105*'Lookup Values'!$H$3,$M105*'Lookup Values'!$H$2)</f>
        <v>17.100000000000001</v>
      </c>
      <c r="O105" s="80" t="str">
        <f t="shared" si="9"/>
        <v>Income</v>
      </c>
    </row>
    <row r="106" spans="1:15" x14ac:dyDescent="0.25">
      <c r="A106" s="80">
        <v>105</v>
      </c>
      <c r="B106" s="81">
        <v>39297</v>
      </c>
      <c r="C106" s="64">
        <f t="shared" si="5"/>
        <v>2007</v>
      </c>
      <c r="D106" s="64">
        <f t="shared" si="6"/>
        <v>8</v>
      </c>
      <c r="E106" s="64" t="str">
        <f>VLOOKUP($D106,'Lookup Values'!$A$2:$B$13,2)</f>
        <v>Aug</v>
      </c>
      <c r="F106" s="64">
        <f t="shared" si="7"/>
        <v>3</v>
      </c>
      <c r="G106" s="64">
        <f t="shared" si="8"/>
        <v>6</v>
      </c>
      <c r="H106" s="64" t="str">
        <f>VLOOKUP($G106, 'Lookup Values'!$D$2:$E$8, 2)</f>
        <v>Fri</v>
      </c>
      <c r="I106" s="80" t="s">
        <v>32</v>
      </c>
      <c r="J106" s="80" t="s">
        <v>33</v>
      </c>
      <c r="K106" s="80" t="s">
        <v>31</v>
      </c>
      <c r="L106" s="80" t="s">
        <v>20</v>
      </c>
      <c r="M106" s="82">
        <v>141</v>
      </c>
      <c r="N106" s="82">
        <f>IF($O106="Income",$M106*'Lookup Values'!$H$3,$M106*'Lookup Values'!$H$2)</f>
        <v>12.161249999999999</v>
      </c>
      <c r="O106" s="80" t="str">
        <f t="shared" si="9"/>
        <v>Expense</v>
      </c>
    </row>
    <row r="107" spans="1:15" x14ac:dyDescent="0.25">
      <c r="A107" s="80">
        <v>106</v>
      </c>
      <c r="B107" s="81">
        <v>39297</v>
      </c>
      <c r="C107" s="64">
        <f t="shared" si="5"/>
        <v>2007</v>
      </c>
      <c r="D107" s="64">
        <f t="shared" si="6"/>
        <v>8</v>
      </c>
      <c r="E107" s="64" t="str">
        <f>VLOOKUP($D107,'Lookup Values'!$A$2:$B$13,2)</f>
        <v>Aug</v>
      </c>
      <c r="F107" s="64">
        <f t="shared" si="7"/>
        <v>3</v>
      </c>
      <c r="G107" s="64">
        <f t="shared" si="8"/>
        <v>6</v>
      </c>
      <c r="H107" s="64" t="str">
        <f>VLOOKUP($G107, 'Lookup Values'!$D$2:$E$8, 2)</f>
        <v>Fri</v>
      </c>
      <c r="I107" s="80" t="s">
        <v>39</v>
      </c>
      <c r="J107" s="80" t="s">
        <v>40</v>
      </c>
      <c r="K107" s="80" t="s">
        <v>38</v>
      </c>
      <c r="L107" s="80" t="s">
        <v>20</v>
      </c>
      <c r="M107" s="82">
        <v>424</v>
      </c>
      <c r="N107" s="82">
        <f>IF($O107="Income",$M107*'Lookup Values'!$H$3,$M107*'Lookup Values'!$H$2)</f>
        <v>36.57</v>
      </c>
      <c r="O107" s="80" t="str">
        <f t="shared" si="9"/>
        <v>Expense</v>
      </c>
    </row>
    <row r="108" spans="1:15" x14ac:dyDescent="0.25">
      <c r="A108" s="80">
        <v>107</v>
      </c>
      <c r="B108" s="81">
        <v>39297</v>
      </c>
      <c r="C108" s="64">
        <f t="shared" si="5"/>
        <v>2007</v>
      </c>
      <c r="D108" s="64">
        <f t="shared" si="6"/>
        <v>8</v>
      </c>
      <c r="E108" s="64" t="str">
        <f>VLOOKUP($D108,'Lookup Values'!$A$2:$B$13,2)</f>
        <v>Aug</v>
      </c>
      <c r="F108" s="64">
        <f t="shared" si="7"/>
        <v>3</v>
      </c>
      <c r="G108" s="64">
        <f t="shared" si="8"/>
        <v>6</v>
      </c>
      <c r="H108" s="64" t="str">
        <f>VLOOKUP($G108, 'Lookup Values'!$D$2:$E$8, 2)</f>
        <v>Fri</v>
      </c>
      <c r="I108" s="80" t="s">
        <v>15</v>
      </c>
      <c r="J108" s="80" t="s">
        <v>16</v>
      </c>
      <c r="K108" s="80" t="s">
        <v>14</v>
      </c>
      <c r="L108" s="80" t="s">
        <v>10</v>
      </c>
      <c r="M108" s="82">
        <v>441</v>
      </c>
      <c r="N108" s="82">
        <f>IF($O108="Income",$M108*'Lookup Values'!$H$3,$M108*'Lookup Values'!$H$2)</f>
        <v>38.036249999999995</v>
      </c>
      <c r="O108" s="80" t="str">
        <f t="shared" si="9"/>
        <v>Expense</v>
      </c>
    </row>
    <row r="109" spans="1:15" x14ac:dyDescent="0.25">
      <c r="A109" s="80">
        <v>108</v>
      </c>
      <c r="B109" s="81">
        <v>39298</v>
      </c>
      <c r="C109" s="64">
        <f t="shared" si="5"/>
        <v>2007</v>
      </c>
      <c r="D109" s="64">
        <f t="shared" si="6"/>
        <v>8</v>
      </c>
      <c r="E109" s="64" t="str">
        <f>VLOOKUP($D109,'Lookup Values'!$A$2:$B$13,2)</f>
        <v>Aug</v>
      </c>
      <c r="F109" s="64">
        <f t="shared" si="7"/>
        <v>4</v>
      </c>
      <c r="G109" s="64">
        <f t="shared" si="8"/>
        <v>7</v>
      </c>
      <c r="H109" s="64" t="str">
        <f>VLOOKUP($G109, 'Lookup Values'!$D$2:$E$8, 2)</f>
        <v>Sat</v>
      </c>
      <c r="I109" s="80" t="s">
        <v>27</v>
      </c>
      <c r="J109" s="80" t="s">
        <v>28</v>
      </c>
      <c r="K109" s="80" t="s">
        <v>26</v>
      </c>
      <c r="L109" s="80" t="s">
        <v>20</v>
      </c>
      <c r="M109" s="82">
        <v>203</v>
      </c>
      <c r="N109" s="82">
        <f>IF($O109="Income",$M109*'Lookup Values'!$H$3,$M109*'Lookup Values'!$H$2)</f>
        <v>17.508749999999999</v>
      </c>
      <c r="O109" s="80" t="str">
        <f t="shared" si="9"/>
        <v>Expense</v>
      </c>
    </row>
    <row r="110" spans="1:15" x14ac:dyDescent="0.25">
      <c r="A110" s="80">
        <v>109</v>
      </c>
      <c r="B110" s="81">
        <v>39298</v>
      </c>
      <c r="C110" s="64">
        <f t="shared" si="5"/>
        <v>2007</v>
      </c>
      <c r="D110" s="64">
        <f t="shared" si="6"/>
        <v>8</v>
      </c>
      <c r="E110" s="64" t="str">
        <f>VLOOKUP($D110,'Lookup Values'!$A$2:$B$13,2)</f>
        <v>Aug</v>
      </c>
      <c r="F110" s="64">
        <f t="shared" si="7"/>
        <v>4</v>
      </c>
      <c r="G110" s="64">
        <f t="shared" si="8"/>
        <v>7</v>
      </c>
      <c r="H110" s="64" t="str">
        <f>VLOOKUP($G110, 'Lookup Values'!$D$2:$E$8, 2)</f>
        <v>Sat</v>
      </c>
      <c r="I110" s="80" t="s">
        <v>12</v>
      </c>
      <c r="J110" s="80" t="s">
        <v>13</v>
      </c>
      <c r="K110" s="80" t="s">
        <v>11</v>
      </c>
      <c r="L110" s="80" t="s">
        <v>10</v>
      </c>
      <c r="M110" s="82">
        <v>390</v>
      </c>
      <c r="N110" s="82">
        <f>IF($O110="Income",$M110*'Lookup Values'!$H$3,$M110*'Lookup Values'!$H$2)</f>
        <v>33.637499999999996</v>
      </c>
      <c r="O110" s="80" t="str">
        <f t="shared" si="9"/>
        <v>Expense</v>
      </c>
    </row>
    <row r="111" spans="1:15" x14ac:dyDescent="0.25">
      <c r="A111" s="80">
        <v>110</v>
      </c>
      <c r="B111" s="81">
        <v>39299</v>
      </c>
      <c r="C111" s="64">
        <f t="shared" si="5"/>
        <v>2007</v>
      </c>
      <c r="D111" s="64">
        <f t="shared" si="6"/>
        <v>8</v>
      </c>
      <c r="E111" s="64" t="str">
        <f>VLOOKUP($D111,'Lookup Values'!$A$2:$B$13,2)</f>
        <v>Aug</v>
      </c>
      <c r="F111" s="64">
        <f t="shared" si="7"/>
        <v>5</v>
      </c>
      <c r="G111" s="64">
        <f t="shared" si="8"/>
        <v>1</v>
      </c>
      <c r="H111" s="64" t="str">
        <f>VLOOKUP($G111, 'Lookup Values'!$D$2:$E$8, 2)</f>
        <v>Sun</v>
      </c>
      <c r="I111" s="80" t="s">
        <v>8</v>
      </c>
      <c r="J111" s="80" t="s">
        <v>22</v>
      </c>
      <c r="K111" s="80" t="s">
        <v>21</v>
      </c>
      <c r="L111" s="80" t="s">
        <v>23</v>
      </c>
      <c r="M111" s="82">
        <v>86</v>
      </c>
      <c r="N111" s="82">
        <f>IF($O111="Income",$M111*'Lookup Values'!$H$3,$M111*'Lookup Values'!$H$2)</f>
        <v>7.4174999999999995</v>
      </c>
      <c r="O111" s="80" t="str">
        <f t="shared" si="9"/>
        <v>Expense</v>
      </c>
    </row>
    <row r="112" spans="1:15" x14ac:dyDescent="0.25">
      <c r="A112" s="80">
        <v>111</v>
      </c>
      <c r="B112" s="81">
        <v>39301</v>
      </c>
      <c r="C112" s="64">
        <f t="shared" si="5"/>
        <v>2007</v>
      </c>
      <c r="D112" s="64">
        <f t="shared" si="6"/>
        <v>8</v>
      </c>
      <c r="E112" s="64" t="str">
        <f>VLOOKUP($D112,'Lookup Values'!$A$2:$B$13,2)</f>
        <v>Aug</v>
      </c>
      <c r="F112" s="64">
        <f t="shared" si="7"/>
        <v>7</v>
      </c>
      <c r="G112" s="64">
        <f t="shared" si="8"/>
        <v>3</v>
      </c>
      <c r="H112" s="64" t="str">
        <f>VLOOKUP($G112, 'Lookup Values'!$D$2:$E$8, 2)</f>
        <v>Tue</v>
      </c>
      <c r="I112" s="80" t="s">
        <v>18</v>
      </c>
      <c r="J112" s="80" t="s">
        <v>19</v>
      </c>
      <c r="K112" s="80" t="s">
        <v>17</v>
      </c>
      <c r="L112" s="80" t="s">
        <v>10</v>
      </c>
      <c r="M112" s="82">
        <v>35</v>
      </c>
      <c r="N112" s="82">
        <f>IF($O112="Income",$M112*'Lookup Values'!$H$3,$M112*'Lookup Values'!$H$2)</f>
        <v>3.0187499999999998</v>
      </c>
      <c r="O112" s="80" t="str">
        <f t="shared" si="9"/>
        <v>Expense</v>
      </c>
    </row>
    <row r="113" spans="1:15" x14ac:dyDescent="0.25">
      <c r="A113" s="80">
        <v>112</v>
      </c>
      <c r="B113" s="81">
        <v>39301</v>
      </c>
      <c r="C113" s="64">
        <f t="shared" si="5"/>
        <v>2007</v>
      </c>
      <c r="D113" s="64">
        <f t="shared" si="6"/>
        <v>8</v>
      </c>
      <c r="E113" s="64" t="str">
        <f>VLOOKUP($D113,'Lookup Values'!$A$2:$B$13,2)</f>
        <v>Aug</v>
      </c>
      <c r="F113" s="64">
        <f t="shared" si="7"/>
        <v>7</v>
      </c>
      <c r="G113" s="64">
        <f t="shared" si="8"/>
        <v>3</v>
      </c>
      <c r="H113" s="64" t="str">
        <f>VLOOKUP($G113, 'Lookup Values'!$D$2:$E$8, 2)</f>
        <v>Tue</v>
      </c>
      <c r="I113" s="80" t="s">
        <v>39</v>
      </c>
      <c r="J113" s="80" t="s">
        <v>40</v>
      </c>
      <c r="K113" s="80" t="s">
        <v>38</v>
      </c>
      <c r="L113" s="80" t="s">
        <v>20</v>
      </c>
      <c r="M113" s="82">
        <v>296</v>
      </c>
      <c r="N113" s="82">
        <f>IF($O113="Income",$M113*'Lookup Values'!$H$3,$M113*'Lookup Values'!$H$2)</f>
        <v>25.529999999999998</v>
      </c>
      <c r="O113" s="80" t="str">
        <f t="shared" si="9"/>
        <v>Expense</v>
      </c>
    </row>
    <row r="114" spans="1:15" x14ac:dyDescent="0.25">
      <c r="A114" s="80">
        <v>113</v>
      </c>
      <c r="B114" s="81">
        <v>39302</v>
      </c>
      <c r="C114" s="64">
        <f t="shared" si="5"/>
        <v>2007</v>
      </c>
      <c r="D114" s="64">
        <f t="shared" si="6"/>
        <v>8</v>
      </c>
      <c r="E114" s="64" t="str">
        <f>VLOOKUP($D114,'Lookup Values'!$A$2:$B$13,2)</f>
        <v>Aug</v>
      </c>
      <c r="F114" s="64">
        <f t="shared" si="7"/>
        <v>8</v>
      </c>
      <c r="G114" s="64">
        <f t="shared" si="8"/>
        <v>4</v>
      </c>
      <c r="H114" s="64" t="str">
        <f>VLOOKUP($G114, 'Lookup Values'!$D$2:$E$8, 2)</f>
        <v>Wed</v>
      </c>
      <c r="I114" s="80" t="s">
        <v>18</v>
      </c>
      <c r="J114" s="80" t="s">
        <v>19</v>
      </c>
      <c r="K114" s="80" t="s">
        <v>17</v>
      </c>
      <c r="L114" s="80" t="s">
        <v>23</v>
      </c>
      <c r="M114" s="82">
        <v>87</v>
      </c>
      <c r="N114" s="82">
        <f>IF($O114="Income",$M114*'Lookup Values'!$H$3,$M114*'Lookup Values'!$H$2)</f>
        <v>7.5037499999999993</v>
      </c>
      <c r="O114" s="80" t="str">
        <f t="shared" si="9"/>
        <v>Expense</v>
      </c>
    </row>
    <row r="115" spans="1:15" x14ac:dyDescent="0.25">
      <c r="A115" s="80">
        <v>114</v>
      </c>
      <c r="B115" s="81">
        <v>39303</v>
      </c>
      <c r="C115" s="64">
        <f t="shared" si="5"/>
        <v>2007</v>
      </c>
      <c r="D115" s="64">
        <f t="shared" si="6"/>
        <v>8</v>
      </c>
      <c r="E115" s="64" t="str">
        <f>VLOOKUP($D115,'Lookup Values'!$A$2:$B$13,2)</f>
        <v>Aug</v>
      </c>
      <c r="F115" s="64">
        <f t="shared" si="7"/>
        <v>9</v>
      </c>
      <c r="G115" s="64">
        <f t="shared" si="8"/>
        <v>5</v>
      </c>
      <c r="H115" s="64" t="str">
        <f>VLOOKUP($G115, 'Lookup Values'!$D$2:$E$8, 2)</f>
        <v>Thu</v>
      </c>
      <c r="I115" s="80" t="s">
        <v>8</v>
      </c>
      <c r="J115" s="80" t="s">
        <v>22</v>
      </c>
      <c r="K115" s="80" t="s">
        <v>21</v>
      </c>
      <c r="L115" s="80" t="s">
        <v>23</v>
      </c>
      <c r="M115" s="82">
        <v>351</v>
      </c>
      <c r="N115" s="82">
        <f>IF($O115="Income",$M115*'Lookup Values'!$H$3,$M115*'Lookup Values'!$H$2)</f>
        <v>30.273749999999996</v>
      </c>
      <c r="O115" s="80" t="str">
        <f t="shared" si="9"/>
        <v>Expense</v>
      </c>
    </row>
    <row r="116" spans="1:15" x14ac:dyDescent="0.25">
      <c r="A116" s="80">
        <v>115</v>
      </c>
      <c r="B116" s="81">
        <v>39303</v>
      </c>
      <c r="C116" s="64">
        <f t="shared" si="5"/>
        <v>2007</v>
      </c>
      <c r="D116" s="64">
        <f t="shared" si="6"/>
        <v>8</v>
      </c>
      <c r="E116" s="64" t="str">
        <f>VLOOKUP($D116,'Lookup Values'!$A$2:$B$13,2)</f>
        <v>Aug</v>
      </c>
      <c r="F116" s="64">
        <f t="shared" si="7"/>
        <v>9</v>
      </c>
      <c r="G116" s="64">
        <f t="shared" si="8"/>
        <v>5</v>
      </c>
      <c r="H116" s="64" t="str">
        <f>VLOOKUP($G116, 'Lookup Values'!$D$2:$E$8, 2)</f>
        <v>Thu</v>
      </c>
      <c r="I116" s="80" t="s">
        <v>18</v>
      </c>
      <c r="J116" s="80" t="s">
        <v>19</v>
      </c>
      <c r="K116" s="80" t="s">
        <v>17</v>
      </c>
      <c r="L116" s="80" t="s">
        <v>10</v>
      </c>
      <c r="M116" s="82">
        <v>200</v>
      </c>
      <c r="N116" s="82">
        <f>IF($O116="Income",$M116*'Lookup Values'!$H$3,$M116*'Lookup Values'!$H$2)</f>
        <v>17.25</v>
      </c>
      <c r="O116" s="80" t="str">
        <f t="shared" si="9"/>
        <v>Expense</v>
      </c>
    </row>
    <row r="117" spans="1:15" x14ac:dyDescent="0.25">
      <c r="A117" s="80">
        <v>116</v>
      </c>
      <c r="B117" s="81">
        <v>39310</v>
      </c>
      <c r="C117" s="64">
        <f t="shared" si="5"/>
        <v>2007</v>
      </c>
      <c r="D117" s="64">
        <f t="shared" si="6"/>
        <v>8</v>
      </c>
      <c r="E117" s="64" t="str">
        <f>VLOOKUP($D117,'Lookup Values'!$A$2:$B$13,2)</f>
        <v>Aug</v>
      </c>
      <c r="F117" s="64">
        <f t="shared" si="7"/>
        <v>16</v>
      </c>
      <c r="G117" s="64">
        <f t="shared" si="8"/>
        <v>5</v>
      </c>
      <c r="H117" s="64" t="str">
        <f>VLOOKUP($G117, 'Lookup Values'!$D$2:$E$8, 2)</f>
        <v>Thu</v>
      </c>
      <c r="I117" s="80" t="s">
        <v>18</v>
      </c>
      <c r="J117" s="80" t="s">
        <v>30</v>
      </c>
      <c r="K117" s="80" t="s">
        <v>29</v>
      </c>
      <c r="L117" s="80" t="s">
        <v>23</v>
      </c>
      <c r="M117" s="82">
        <v>262</v>
      </c>
      <c r="N117" s="82">
        <f>IF($O117="Income",$M117*'Lookup Values'!$H$3,$M117*'Lookup Values'!$H$2)</f>
        <v>22.597499999999997</v>
      </c>
      <c r="O117" s="80" t="str">
        <f t="shared" si="9"/>
        <v>Expense</v>
      </c>
    </row>
    <row r="118" spans="1:15" x14ac:dyDescent="0.25">
      <c r="A118" s="80">
        <v>117</v>
      </c>
      <c r="B118" s="81">
        <v>39314</v>
      </c>
      <c r="C118" s="64">
        <f t="shared" si="5"/>
        <v>2007</v>
      </c>
      <c r="D118" s="64">
        <f t="shared" si="6"/>
        <v>8</v>
      </c>
      <c r="E118" s="64" t="str">
        <f>VLOOKUP($D118,'Lookup Values'!$A$2:$B$13,2)</f>
        <v>Aug</v>
      </c>
      <c r="F118" s="64">
        <f t="shared" si="7"/>
        <v>20</v>
      </c>
      <c r="G118" s="64">
        <f t="shared" si="8"/>
        <v>2</v>
      </c>
      <c r="H118" s="64" t="str">
        <f>VLOOKUP($G118, 'Lookup Values'!$D$2:$E$8, 2)</f>
        <v>Mon</v>
      </c>
      <c r="I118" s="80" t="s">
        <v>47</v>
      </c>
      <c r="J118" s="80" t="s">
        <v>76</v>
      </c>
      <c r="K118" s="80" t="s">
        <v>77</v>
      </c>
      <c r="L118" s="80" t="s">
        <v>10</v>
      </c>
      <c r="M118" s="82">
        <v>152</v>
      </c>
      <c r="N118" s="82">
        <f>IF($O118="Income",$M118*'Lookup Values'!$H$3,$M118*'Lookup Values'!$H$2)</f>
        <v>57.76</v>
      </c>
      <c r="O118" s="80" t="str">
        <f t="shared" si="9"/>
        <v>Income</v>
      </c>
    </row>
    <row r="119" spans="1:15" x14ac:dyDescent="0.25">
      <c r="A119" s="80">
        <v>118</v>
      </c>
      <c r="B119" s="81">
        <v>39315</v>
      </c>
      <c r="C119" s="64">
        <f t="shared" si="5"/>
        <v>2007</v>
      </c>
      <c r="D119" s="64">
        <f t="shared" si="6"/>
        <v>8</v>
      </c>
      <c r="E119" s="64" t="str">
        <f>VLOOKUP($D119,'Lookup Values'!$A$2:$B$13,2)</f>
        <v>Aug</v>
      </c>
      <c r="F119" s="64">
        <f t="shared" si="7"/>
        <v>21</v>
      </c>
      <c r="G119" s="64">
        <f t="shared" si="8"/>
        <v>3</v>
      </c>
      <c r="H119" s="64" t="str">
        <f>VLOOKUP($G119, 'Lookup Values'!$D$2:$E$8, 2)</f>
        <v>Tue</v>
      </c>
      <c r="I119" s="80" t="s">
        <v>42</v>
      </c>
      <c r="J119" s="80" t="s">
        <v>43</v>
      </c>
      <c r="K119" s="80" t="s">
        <v>41</v>
      </c>
      <c r="L119" s="80" t="s">
        <v>23</v>
      </c>
      <c r="M119" s="82">
        <v>17</v>
      </c>
      <c r="N119" s="82">
        <f>IF($O119="Income",$M119*'Lookup Values'!$H$3,$M119*'Lookup Values'!$H$2)</f>
        <v>1.4662499999999998</v>
      </c>
      <c r="O119" s="80" t="str">
        <f t="shared" si="9"/>
        <v>Expense</v>
      </c>
    </row>
    <row r="120" spans="1:15" x14ac:dyDescent="0.25">
      <c r="A120" s="80">
        <v>119</v>
      </c>
      <c r="B120" s="81">
        <v>39315</v>
      </c>
      <c r="C120" s="64">
        <f t="shared" si="5"/>
        <v>2007</v>
      </c>
      <c r="D120" s="64">
        <f t="shared" si="6"/>
        <v>8</v>
      </c>
      <c r="E120" s="64" t="str">
        <f>VLOOKUP($D120,'Lookup Values'!$A$2:$B$13,2)</f>
        <v>Aug</v>
      </c>
      <c r="F120" s="64">
        <f t="shared" si="7"/>
        <v>21</v>
      </c>
      <c r="G120" s="64">
        <f t="shared" si="8"/>
        <v>3</v>
      </c>
      <c r="H120" s="64" t="str">
        <f>VLOOKUP($G120, 'Lookup Values'!$D$2:$E$8, 2)</f>
        <v>Tue</v>
      </c>
      <c r="I120" s="80" t="s">
        <v>27</v>
      </c>
      <c r="J120" s="80" t="s">
        <v>28</v>
      </c>
      <c r="K120" s="80" t="s">
        <v>26</v>
      </c>
      <c r="L120" s="80" t="s">
        <v>20</v>
      </c>
      <c r="M120" s="82">
        <v>353</v>
      </c>
      <c r="N120" s="82">
        <f>IF($O120="Income",$M120*'Lookup Values'!$H$3,$M120*'Lookup Values'!$H$2)</f>
        <v>30.446249999999999</v>
      </c>
      <c r="O120" s="80" t="str">
        <f t="shared" si="9"/>
        <v>Expense</v>
      </c>
    </row>
    <row r="121" spans="1:15" x14ac:dyDescent="0.25">
      <c r="A121" s="80">
        <v>120</v>
      </c>
      <c r="B121" s="81">
        <v>39316</v>
      </c>
      <c r="C121" s="64">
        <f t="shared" si="5"/>
        <v>2007</v>
      </c>
      <c r="D121" s="64">
        <f t="shared" si="6"/>
        <v>8</v>
      </c>
      <c r="E121" s="64" t="str">
        <f>VLOOKUP($D121,'Lookup Values'!$A$2:$B$13,2)</f>
        <v>Aug</v>
      </c>
      <c r="F121" s="64">
        <f t="shared" si="7"/>
        <v>22</v>
      </c>
      <c r="G121" s="64">
        <f t="shared" si="8"/>
        <v>4</v>
      </c>
      <c r="H121" s="64" t="str">
        <f>VLOOKUP($G121, 'Lookup Values'!$D$2:$E$8, 2)</f>
        <v>Wed</v>
      </c>
      <c r="I121" s="80" t="s">
        <v>12</v>
      </c>
      <c r="J121" s="80" t="s">
        <v>37</v>
      </c>
      <c r="K121" s="80" t="s">
        <v>36</v>
      </c>
      <c r="L121" s="80" t="s">
        <v>23</v>
      </c>
      <c r="M121" s="82">
        <v>439</v>
      </c>
      <c r="N121" s="82">
        <f>IF($O121="Income",$M121*'Lookup Values'!$H$3,$M121*'Lookup Values'!$H$2)</f>
        <v>37.863749999999996</v>
      </c>
      <c r="O121" s="80" t="str">
        <f t="shared" si="9"/>
        <v>Expense</v>
      </c>
    </row>
    <row r="122" spans="1:15" x14ac:dyDescent="0.25">
      <c r="A122" s="80">
        <v>121</v>
      </c>
      <c r="B122" s="81">
        <v>39318</v>
      </c>
      <c r="C122" s="64">
        <f t="shared" si="5"/>
        <v>2007</v>
      </c>
      <c r="D122" s="64">
        <f t="shared" si="6"/>
        <v>8</v>
      </c>
      <c r="E122" s="64" t="str">
        <f>VLOOKUP($D122,'Lookup Values'!$A$2:$B$13,2)</f>
        <v>Aug</v>
      </c>
      <c r="F122" s="64">
        <f t="shared" si="7"/>
        <v>24</v>
      </c>
      <c r="G122" s="64">
        <f t="shared" si="8"/>
        <v>6</v>
      </c>
      <c r="H122" s="64" t="str">
        <f>VLOOKUP($G122, 'Lookup Values'!$D$2:$E$8, 2)</f>
        <v>Fri</v>
      </c>
      <c r="I122" s="80" t="s">
        <v>12</v>
      </c>
      <c r="J122" s="80" t="s">
        <v>37</v>
      </c>
      <c r="K122" s="80" t="s">
        <v>36</v>
      </c>
      <c r="L122" s="80" t="s">
        <v>10</v>
      </c>
      <c r="M122" s="82">
        <v>263</v>
      </c>
      <c r="N122" s="82">
        <f>IF($O122="Income",$M122*'Lookup Values'!$H$3,$M122*'Lookup Values'!$H$2)</f>
        <v>22.68375</v>
      </c>
      <c r="O122" s="80" t="str">
        <f t="shared" si="9"/>
        <v>Expense</v>
      </c>
    </row>
    <row r="123" spans="1:15" x14ac:dyDescent="0.25">
      <c r="A123" s="80">
        <v>122</v>
      </c>
      <c r="B123" s="81">
        <v>39320</v>
      </c>
      <c r="C123" s="64">
        <f t="shared" si="5"/>
        <v>2007</v>
      </c>
      <c r="D123" s="64">
        <f t="shared" si="6"/>
        <v>8</v>
      </c>
      <c r="E123" s="64" t="str">
        <f>VLOOKUP($D123,'Lookup Values'!$A$2:$B$13,2)</f>
        <v>Aug</v>
      </c>
      <c r="F123" s="64">
        <f t="shared" si="7"/>
        <v>26</v>
      </c>
      <c r="G123" s="64">
        <f t="shared" si="8"/>
        <v>1</v>
      </c>
      <c r="H123" s="64" t="str">
        <f>VLOOKUP($G123, 'Lookup Values'!$D$2:$E$8, 2)</f>
        <v>Sun</v>
      </c>
      <c r="I123" s="80" t="s">
        <v>12</v>
      </c>
      <c r="J123" s="80" t="s">
        <v>37</v>
      </c>
      <c r="K123" s="80" t="s">
        <v>36</v>
      </c>
      <c r="L123" s="80" t="s">
        <v>23</v>
      </c>
      <c r="M123" s="82">
        <v>431</v>
      </c>
      <c r="N123" s="82">
        <f>IF($O123="Income",$M123*'Lookup Values'!$H$3,$M123*'Lookup Values'!$H$2)</f>
        <v>37.173749999999998</v>
      </c>
      <c r="O123" s="80" t="str">
        <f t="shared" si="9"/>
        <v>Expense</v>
      </c>
    </row>
    <row r="124" spans="1:15" x14ac:dyDescent="0.25">
      <c r="A124" s="80">
        <v>123</v>
      </c>
      <c r="B124" s="81">
        <v>39322</v>
      </c>
      <c r="C124" s="64">
        <f t="shared" si="5"/>
        <v>2007</v>
      </c>
      <c r="D124" s="64">
        <f t="shared" si="6"/>
        <v>8</v>
      </c>
      <c r="E124" s="64" t="str">
        <f>VLOOKUP($D124,'Lookup Values'!$A$2:$B$13,2)</f>
        <v>Aug</v>
      </c>
      <c r="F124" s="64">
        <f t="shared" si="7"/>
        <v>28</v>
      </c>
      <c r="G124" s="64">
        <f t="shared" si="8"/>
        <v>3</v>
      </c>
      <c r="H124" s="64" t="str">
        <f>VLOOKUP($G124, 'Lookup Values'!$D$2:$E$8, 2)</f>
        <v>Tue</v>
      </c>
      <c r="I124" s="80" t="s">
        <v>32</v>
      </c>
      <c r="J124" s="80" t="s">
        <v>33</v>
      </c>
      <c r="K124" s="80" t="s">
        <v>31</v>
      </c>
      <c r="L124" s="80" t="s">
        <v>23</v>
      </c>
      <c r="M124" s="82">
        <v>6</v>
      </c>
      <c r="N124" s="82">
        <f>IF($O124="Income",$M124*'Lookup Values'!$H$3,$M124*'Lookup Values'!$H$2)</f>
        <v>0.51749999999999996</v>
      </c>
      <c r="O124" s="80" t="str">
        <f t="shared" si="9"/>
        <v>Expense</v>
      </c>
    </row>
    <row r="125" spans="1:15" x14ac:dyDescent="0.25">
      <c r="A125" s="80">
        <v>124</v>
      </c>
      <c r="B125" s="81">
        <v>39323</v>
      </c>
      <c r="C125" s="64">
        <f t="shared" si="5"/>
        <v>2007</v>
      </c>
      <c r="D125" s="64">
        <f t="shared" si="6"/>
        <v>8</v>
      </c>
      <c r="E125" s="64" t="str">
        <f>VLOOKUP($D125,'Lookup Values'!$A$2:$B$13,2)</f>
        <v>Aug</v>
      </c>
      <c r="F125" s="64">
        <f t="shared" si="7"/>
        <v>29</v>
      </c>
      <c r="G125" s="64">
        <f t="shared" si="8"/>
        <v>4</v>
      </c>
      <c r="H125" s="64" t="str">
        <f>VLOOKUP($G125, 'Lookup Values'!$D$2:$E$8, 2)</f>
        <v>Wed</v>
      </c>
      <c r="I125" s="80" t="s">
        <v>47</v>
      </c>
      <c r="J125" s="80" t="s">
        <v>76</v>
      </c>
      <c r="K125" s="80" t="s">
        <v>77</v>
      </c>
      <c r="L125" s="80" t="s">
        <v>10</v>
      </c>
      <c r="M125" s="82">
        <v>229</v>
      </c>
      <c r="N125" s="82">
        <f>IF($O125="Income",$M125*'Lookup Values'!$H$3,$M125*'Lookup Values'!$H$2)</f>
        <v>87.02</v>
      </c>
      <c r="O125" s="80" t="str">
        <f t="shared" si="9"/>
        <v>Income</v>
      </c>
    </row>
    <row r="126" spans="1:15" x14ac:dyDescent="0.25">
      <c r="A126" s="80">
        <v>125</v>
      </c>
      <c r="B126" s="81">
        <v>39325</v>
      </c>
      <c r="C126" s="64">
        <f t="shared" si="5"/>
        <v>2007</v>
      </c>
      <c r="D126" s="64">
        <f t="shared" si="6"/>
        <v>8</v>
      </c>
      <c r="E126" s="64" t="str">
        <f>VLOOKUP($D126,'Lookup Values'!$A$2:$B$13,2)</f>
        <v>Aug</v>
      </c>
      <c r="F126" s="64">
        <f t="shared" si="7"/>
        <v>31</v>
      </c>
      <c r="G126" s="64">
        <f t="shared" si="8"/>
        <v>6</v>
      </c>
      <c r="H126" s="64" t="str">
        <f>VLOOKUP($G126, 'Lookup Values'!$D$2:$E$8, 2)</f>
        <v>Fri</v>
      </c>
      <c r="I126" s="80" t="s">
        <v>27</v>
      </c>
      <c r="J126" s="80" t="s">
        <v>28</v>
      </c>
      <c r="K126" s="80" t="s">
        <v>26</v>
      </c>
      <c r="L126" s="80" t="s">
        <v>20</v>
      </c>
      <c r="M126" s="82">
        <v>23</v>
      </c>
      <c r="N126" s="82">
        <f>IF($O126="Income",$M126*'Lookup Values'!$H$3,$M126*'Lookup Values'!$H$2)</f>
        <v>1.9837499999999999</v>
      </c>
      <c r="O126" s="80" t="str">
        <f t="shared" si="9"/>
        <v>Expense</v>
      </c>
    </row>
    <row r="127" spans="1:15" x14ac:dyDescent="0.25">
      <c r="A127" s="80">
        <v>126</v>
      </c>
      <c r="B127" s="81">
        <v>39328</v>
      </c>
      <c r="C127" s="64">
        <f t="shared" si="5"/>
        <v>2007</v>
      </c>
      <c r="D127" s="64">
        <f t="shared" si="6"/>
        <v>9</v>
      </c>
      <c r="E127" s="64" t="str">
        <f>VLOOKUP($D127,'Lookup Values'!$A$2:$B$13,2)</f>
        <v>Sep</v>
      </c>
      <c r="F127" s="64">
        <f t="shared" si="7"/>
        <v>3</v>
      </c>
      <c r="G127" s="64">
        <f t="shared" si="8"/>
        <v>2</v>
      </c>
      <c r="H127" s="64" t="str">
        <f>VLOOKUP($G127, 'Lookup Values'!$D$2:$E$8, 2)</f>
        <v>Mon</v>
      </c>
      <c r="I127" s="80" t="s">
        <v>12</v>
      </c>
      <c r="J127" s="80" t="s">
        <v>25</v>
      </c>
      <c r="K127" s="80" t="s">
        <v>24</v>
      </c>
      <c r="L127" s="80" t="s">
        <v>20</v>
      </c>
      <c r="M127" s="82">
        <v>170</v>
      </c>
      <c r="N127" s="82">
        <f>IF($O127="Income",$M127*'Lookup Values'!$H$3,$M127*'Lookup Values'!$H$2)</f>
        <v>14.6625</v>
      </c>
      <c r="O127" s="80" t="str">
        <f t="shared" si="9"/>
        <v>Expense</v>
      </c>
    </row>
    <row r="128" spans="1:15" x14ac:dyDescent="0.25">
      <c r="A128" s="80">
        <v>127</v>
      </c>
      <c r="B128" s="81">
        <v>39329</v>
      </c>
      <c r="C128" s="64">
        <f t="shared" si="5"/>
        <v>2007</v>
      </c>
      <c r="D128" s="64">
        <f t="shared" si="6"/>
        <v>9</v>
      </c>
      <c r="E128" s="64" t="str">
        <f>VLOOKUP($D128,'Lookup Values'!$A$2:$B$13,2)</f>
        <v>Sep</v>
      </c>
      <c r="F128" s="64">
        <f t="shared" si="7"/>
        <v>4</v>
      </c>
      <c r="G128" s="64">
        <f t="shared" si="8"/>
        <v>3</v>
      </c>
      <c r="H128" s="64" t="str">
        <f>VLOOKUP($G128, 'Lookup Values'!$D$2:$E$8, 2)</f>
        <v>Tue</v>
      </c>
      <c r="I128" s="80" t="s">
        <v>32</v>
      </c>
      <c r="J128" s="80" t="s">
        <v>33</v>
      </c>
      <c r="K128" s="80" t="s">
        <v>31</v>
      </c>
      <c r="L128" s="80" t="s">
        <v>10</v>
      </c>
      <c r="M128" s="82">
        <v>69</v>
      </c>
      <c r="N128" s="82">
        <f>IF($O128="Income",$M128*'Lookup Values'!$H$3,$M128*'Lookup Values'!$H$2)</f>
        <v>5.9512499999999999</v>
      </c>
      <c r="O128" s="80" t="str">
        <f t="shared" si="9"/>
        <v>Expense</v>
      </c>
    </row>
    <row r="129" spans="1:15" x14ac:dyDescent="0.25">
      <c r="A129" s="80">
        <v>128</v>
      </c>
      <c r="B129" s="81">
        <v>39329</v>
      </c>
      <c r="C129" s="64">
        <f t="shared" si="5"/>
        <v>2007</v>
      </c>
      <c r="D129" s="64">
        <f t="shared" si="6"/>
        <v>9</v>
      </c>
      <c r="E129" s="64" t="str">
        <f>VLOOKUP($D129,'Lookup Values'!$A$2:$B$13,2)</f>
        <v>Sep</v>
      </c>
      <c r="F129" s="64">
        <f t="shared" si="7"/>
        <v>4</v>
      </c>
      <c r="G129" s="64">
        <f t="shared" si="8"/>
        <v>3</v>
      </c>
      <c r="H129" s="64" t="str">
        <f>VLOOKUP($G129, 'Lookup Values'!$D$2:$E$8, 2)</f>
        <v>Tue</v>
      </c>
      <c r="I129" s="80" t="s">
        <v>27</v>
      </c>
      <c r="J129" s="80" t="s">
        <v>28</v>
      </c>
      <c r="K129" s="80" t="s">
        <v>26</v>
      </c>
      <c r="L129" s="80" t="s">
        <v>20</v>
      </c>
      <c r="M129" s="82">
        <v>416</v>
      </c>
      <c r="N129" s="82">
        <f>IF($O129="Income",$M129*'Lookup Values'!$H$3,$M129*'Lookup Values'!$H$2)</f>
        <v>35.879999999999995</v>
      </c>
      <c r="O129" s="80" t="str">
        <f t="shared" si="9"/>
        <v>Expense</v>
      </c>
    </row>
    <row r="130" spans="1:15" x14ac:dyDescent="0.25">
      <c r="A130" s="80">
        <v>129</v>
      </c>
      <c r="B130" s="81">
        <v>39330</v>
      </c>
      <c r="C130" s="64">
        <f t="shared" si="5"/>
        <v>2007</v>
      </c>
      <c r="D130" s="64">
        <f t="shared" si="6"/>
        <v>9</v>
      </c>
      <c r="E130" s="64" t="str">
        <f>VLOOKUP($D130,'Lookup Values'!$A$2:$B$13,2)</f>
        <v>Sep</v>
      </c>
      <c r="F130" s="64">
        <f t="shared" si="7"/>
        <v>5</v>
      </c>
      <c r="G130" s="64">
        <f t="shared" si="8"/>
        <v>4</v>
      </c>
      <c r="H130" s="64" t="str">
        <f>VLOOKUP($G130, 'Lookup Values'!$D$2:$E$8, 2)</f>
        <v>Wed</v>
      </c>
      <c r="I130" s="80" t="s">
        <v>15</v>
      </c>
      <c r="J130" s="80" t="s">
        <v>16</v>
      </c>
      <c r="K130" s="80" t="s">
        <v>14</v>
      </c>
      <c r="L130" s="80" t="s">
        <v>23</v>
      </c>
      <c r="M130" s="82">
        <v>197</v>
      </c>
      <c r="N130" s="82">
        <f>IF($O130="Income",$M130*'Lookup Values'!$H$3,$M130*'Lookup Values'!$H$2)</f>
        <v>16.991249999999997</v>
      </c>
      <c r="O130" s="80" t="str">
        <f t="shared" si="9"/>
        <v>Expense</v>
      </c>
    </row>
    <row r="131" spans="1:15" x14ac:dyDescent="0.25">
      <c r="A131" s="80">
        <v>130</v>
      </c>
      <c r="B131" s="81">
        <v>39330</v>
      </c>
      <c r="C131" s="64">
        <f t="shared" ref="C131:C194" si="10">YEAR($B131)</f>
        <v>2007</v>
      </c>
      <c r="D131" s="64">
        <f t="shared" ref="D131:D194" si="11">MONTH($B131)</f>
        <v>9</v>
      </c>
      <c r="E131" s="64" t="str">
        <f>VLOOKUP($D131,'Lookup Values'!$A$2:$B$13,2)</f>
        <v>Sep</v>
      </c>
      <c r="F131" s="64">
        <f t="shared" ref="F131:F194" si="12">DAY($B131)</f>
        <v>5</v>
      </c>
      <c r="G131" s="64">
        <f t="shared" ref="G131:G194" si="13">WEEKDAY($B131)</f>
        <v>4</v>
      </c>
      <c r="H131" s="64" t="str">
        <f>VLOOKUP($G131, 'Lookup Values'!$D$2:$E$8, 2)</f>
        <v>Wed</v>
      </c>
      <c r="I131" s="80" t="s">
        <v>27</v>
      </c>
      <c r="J131" s="80" t="s">
        <v>28</v>
      </c>
      <c r="K131" s="80" t="s">
        <v>26</v>
      </c>
      <c r="L131" s="80" t="s">
        <v>10</v>
      </c>
      <c r="M131" s="82">
        <v>348</v>
      </c>
      <c r="N131" s="82">
        <f>IF($O131="Income",$M131*'Lookup Values'!$H$3,$M131*'Lookup Values'!$H$2)</f>
        <v>30.014999999999997</v>
      </c>
      <c r="O131" s="80" t="str">
        <f t="shared" ref="O131:O194" si="14">IF($I131="Income","Income","Expense")</f>
        <v>Expense</v>
      </c>
    </row>
    <row r="132" spans="1:15" x14ac:dyDescent="0.25">
      <c r="A132" s="80">
        <v>131</v>
      </c>
      <c r="B132" s="81">
        <v>39337</v>
      </c>
      <c r="C132" s="64">
        <f t="shared" si="10"/>
        <v>2007</v>
      </c>
      <c r="D132" s="64">
        <f t="shared" si="11"/>
        <v>9</v>
      </c>
      <c r="E132" s="64" t="str">
        <f>VLOOKUP($D132,'Lookup Values'!$A$2:$B$13,2)</f>
        <v>Sep</v>
      </c>
      <c r="F132" s="64">
        <f t="shared" si="12"/>
        <v>12</v>
      </c>
      <c r="G132" s="64">
        <f t="shared" si="13"/>
        <v>4</v>
      </c>
      <c r="H132" s="64" t="str">
        <f>VLOOKUP($G132, 'Lookup Values'!$D$2:$E$8, 2)</f>
        <v>Wed</v>
      </c>
      <c r="I132" s="80" t="s">
        <v>8</v>
      </c>
      <c r="J132" s="80" t="s">
        <v>22</v>
      </c>
      <c r="K132" s="80" t="s">
        <v>21</v>
      </c>
      <c r="L132" s="80" t="s">
        <v>20</v>
      </c>
      <c r="M132" s="82">
        <v>129</v>
      </c>
      <c r="N132" s="82">
        <f>IF($O132="Income",$M132*'Lookup Values'!$H$3,$M132*'Lookup Values'!$H$2)</f>
        <v>11.126249999999999</v>
      </c>
      <c r="O132" s="80" t="str">
        <f t="shared" si="14"/>
        <v>Expense</v>
      </c>
    </row>
    <row r="133" spans="1:15" x14ac:dyDescent="0.25">
      <c r="A133" s="80">
        <v>132</v>
      </c>
      <c r="B133" s="81">
        <v>39341</v>
      </c>
      <c r="C133" s="64">
        <f t="shared" si="10"/>
        <v>2007</v>
      </c>
      <c r="D133" s="64">
        <f t="shared" si="11"/>
        <v>9</v>
      </c>
      <c r="E133" s="64" t="str">
        <f>VLOOKUP($D133,'Lookup Values'!$A$2:$B$13,2)</f>
        <v>Sep</v>
      </c>
      <c r="F133" s="64">
        <f t="shared" si="12"/>
        <v>16</v>
      </c>
      <c r="G133" s="64">
        <f t="shared" si="13"/>
        <v>1</v>
      </c>
      <c r="H133" s="64" t="str">
        <f>VLOOKUP($G133, 'Lookup Values'!$D$2:$E$8, 2)</f>
        <v>Sun</v>
      </c>
      <c r="I133" s="80" t="s">
        <v>47</v>
      </c>
      <c r="J133" s="80" t="s">
        <v>80</v>
      </c>
      <c r="K133" s="80" t="s">
        <v>81</v>
      </c>
      <c r="L133" s="80" t="s">
        <v>20</v>
      </c>
      <c r="M133" s="82">
        <v>47</v>
      </c>
      <c r="N133" s="82">
        <f>IF($O133="Income",$M133*'Lookup Values'!$H$3,$M133*'Lookup Values'!$H$2)</f>
        <v>17.86</v>
      </c>
      <c r="O133" s="80" t="str">
        <f t="shared" si="14"/>
        <v>Income</v>
      </c>
    </row>
    <row r="134" spans="1:15" x14ac:dyDescent="0.25">
      <c r="A134" s="80">
        <v>133</v>
      </c>
      <c r="B134" s="81">
        <v>39346</v>
      </c>
      <c r="C134" s="64">
        <f t="shared" si="10"/>
        <v>2007</v>
      </c>
      <c r="D134" s="64">
        <f t="shared" si="11"/>
        <v>9</v>
      </c>
      <c r="E134" s="64" t="str">
        <f>VLOOKUP($D134,'Lookup Values'!$A$2:$B$13,2)</f>
        <v>Sep</v>
      </c>
      <c r="F134" s="64">
        <f t="shared" si="12"/>
        <v>21</v>
      </c>
      <c r="G134" s="64">
        <f t="shared" si="13"/>
        <v>6</v>
      </c>
      <c r="H134" s="64" t="str">
        <f>VLOOKUP($G134, 'Lookup Values'!$D$2:$E$8, 2)</f>
        <v>Fri</v>
      </c>
      <c r="I134" s="80" t="s">
        <v>47</v>
      </c>
      <c r="J134" s="80" t="s">
        <v>76</v>
      </c>
      <c r="K134" s="80" t="s">
        <v>77</v>
      </c>
      <c r="L134" s="80" t="s">
        <v>23</v>
      </c>
      <c r="M134" s="82">
        <v>164</v>
      </c>
      <c r="N134" s="82">
        <f>IF($O134="Income",$M134*'Lookup Values'!$H$3,$M134*'Lookup Values'!$H$2)</f>
        <v>62.32</v>
      </c>
      <c r="O134" s="80" t="str">
        <f t="shared" si="14"/>
        <v>Income</v>
      </c>
    </row>
    <row r="135" spans="1:15" x14ac:dyDescent="0.25">
      <c r="A135" s="80">
        <v>134</v>
      </c>
      <c r="B135" s="81">
        <v>39354</v>
      </c>
      <c r="C135" s="64">
        <f t="shared" si="10"/>
        <v>2007</v>
      </c>
      <c r="D135" s="64">
        <f t="shared" si="11"/>
        <v>9</v>
      </c>
      <c r="E135" s="64" t="str">
        <f>VLOOKUP($D135,'Lookup Values'!$A$2:$B$13,2)</f>
        <v>Sep</v>
      </c>
      <c r="F135" s="64">
        <f t="shared" si="12"/>
        <v>29</v>
      </c>
      <c r="G135" s="64">
        <f t="shared" si="13"/>
        <v>7</v>
      </c>
      <c r="H135" s="64" t="str">
        <f>VLOOKUP($G135, 'Lookup Values'!$D$2:$E$8, 2)</f>
        <v>Sat</v>
      </c>
      <c r="I135" s="80" t="s">
        <v>12</v>
      </c>
      <c r="J135" s="80" t="s">
        <v>13</v>
      </c>
      <c r="K135" s="80" t="s">
        <v>11</v>
      </c>
      <c r="L135" s="80" t="s">
        <v>20</v>
      </c>
      <c r="M135" s="82">
        <v>53</v>
      </c>
      <c r="N135" s="82">
        <f>IF($O135="Income",$M135*'Lookup Values'!$H$3,$M135*'Lookup Values'!$H$2)</f>
        <v>4.57125</v>
      </c>
      <c r="O135" s="80" t="str">
        <f t="shared" si="14"/>
        <v>Expense</v>
      </c>
    </row>
    <row r="136" spans="1:15" x14ac:dyDescent="0.25">
      <c r="A136" s="80">
        <v>135</v>
      </c>
      <c r="B136" s="81">
        <v>39354</v>
      </c>
      <c r="C136" s="64">
        <f t="shared" si="10"/>
        <v>2007</v>
      </c>
      <c r="D136" s="64">
        <f t="shared" si="11"/>
        <v>9</v>
      </c>
      <c r="E136" s="64" t="str">
        <f>VLOOKUP($D136,'Lookup Values'!$A$2:$B$13,2)</f>
        <v>Sep</v>
      </c>
      <c r="F136" s="64">
        <f t="shared" si="12"/>
        <v>29</v>
      </c>
      <c r="G136" s="64">
        <f t="shared" si="13"/>
        <v>7</v>
      </c>
      <c r="H136" s="64" t="str">
        <f>VLOOKUP($G136, 'Lookup Values'!$D$2:$E$8, 2)</f>
        <v>Sat</v>
      </c>
      <c r="I136" s="80" t="s">
        <v>15</v>
      </c>
      <c r="J136" s="80" t="s">
        <v>35</v>
      </c>
      <c r="K136" s="80" t="s">
        <v>34</v>
      </c>
      <c r="L136" s="80" t="s">
        <v>10</v>
      </c>
      <c r="M136" s="82">
        <v>251</v>
      </c>
      <c r="N136" s="82">
        <f>IF($O136="Income",$M136*'Lookup Values'!$H$3,$M136*'Lookup Values'!$H$2)</f>
        <v>21.64875</v>
      </c>
      <c r="O136" s="80" t="str">
        <f t="shared" si="14"/>
        <v>Expense</v>
      </c>
    </row>
    <row r="137" spans="1:15" x14ac:dyDescent="0.25">
      <c r="A137" s="80">
        <v>136</v>
      </c>
      <c r="B137" s="81">
        <v>39355</v>
      </c>
      <c r="C137" s="64">
        <f t="shared" si="10"/>
        <v>2007</v>
      </c>
      <c r="D137" s="64">
        <f t="shared" si="11"/>
        <v>9</v>
      </c>
      <c r="E137" s="64" t="str">
        <f>VLOOKUP($D137,'Lookup Values'!$A$2:$B$13,2)</f>
        <v>Sep</v>
      </c>
      <c r="F137" s="64">
        <f t="shared" si="12"/>
        <v>30</v>
      </c>
      <c r="G137" s="64">
        <f t="shared" si="13"/>
        <v>1</v>
      </c>
      <c r="H137" s="64" t="str">
        <f>VLOOKUP($G137, 'Lookup Values'!$D$2:$E$8, 2)</f>
        <v>Sun</v>
      </c>
      <c r="I137" s="80" t="s">
        <v>15</v>
      </c>
      <c r="J137" s="80" t="s">
        <v>35</v>
      </c>
      <c r="K137" s="80" t="s">
        <v>34</v>
      </c>
      <c r="L137" s="80" t="s">
        <v>23</v>
      </c>
      <c r="M137" s="82">
        <v>250</v>
      </c>
      <c r="N137" s="82">
        <f>IF($O137="Income",$M137*'Lookup Values'!$H$3,$M137*'Lookup Values'!$H$2)</f>
        <v>21.5625</v>
      </c>
      <c r="O137" s="80" t="str">
        <f t="shared" si="14"/>
        <v>Expense</v>
      </c>
    </row>
    <row r="138" spans="1:15" x14ac:dyDescent="0.25">
      <c r="A138" s="80">
        <v>137</v>
      </c>
      <c r="B138" s="81">
        <v>39362</v>
      </c>
      <c r="C138" s="64">
        <f t="shared" si="10"/>
        <v>2007</v>
      </c>
      <c r="D138" s="64">
        <f t="shared" si="11"/>
        <v>10</v>
      </c>
      <c r="E138" s="64" t="str">
        <f>VLOOKUP($D138,'Lookup Values'!$A$2:$B$13,2)</f>
        <v>Oct</v>
      </c>
      <c r="F138" s="64">
        <f t="shared" si="12"/>
        <v>7</v>
      </c>
      <c r="G138" s="64">
        <f t="shared" si="13"/>
        <v>1</v>
      </c>
      <c r="H138" s="64" t="str">
        <f>VLOOKUP($G138, 'Lookup Values'!$D$2:$E$8, 2)</f>
        <v>Sun</v>
      </c>
      <c r="I138" s="80" t="s">
        <v>8</v>
      </c>
      <c r="J138" s="80" t="s">
        <v>9</v>
      </c>
      <c r="K138" s="80" t="s">
        <v>7</v>
      </c>
      <c r="L138" s="80" t="s">
        <v>20</v>
      </c>
      <c r="M138" s="82">
        <v>427</v>
      </c>
      <c r="N138" s="82">
        <f>IF($O138="Income",$M138*'Lookup Values'!$H$3,$M138*'Lookup Values'!$H$2)</f>
        <v>36.828749999999999</v>
      </c>
      <c r="O138" s="80" t="str">
        <f t="shared" si="14"/>
        <v>Expense</v>
      </c>
    </row>
    <row r="139" spans="1:15" x14ac:dyDescent="0.25">
      <c r="A139" s="80">
        <v>138</v>
      </c>
      <c r="B139" s="81">
        <v>39373</v>
      </c>
      <c r="C139" s="64">
        <f t="shared" si="10"/>
        <v>2007</v>
      </c>
      <c r="D139" s="64">
        <f t="shared" si="11"/>
        <v>10</v>
      </c>
      <c r="E139" s="64" t="str">
        <f>VLOOKUP($D139,'Lookup Values'!$A$2:$B$13,2)</f>
        <v>Oct</v>
      </c>
      <c r="F139" s="64">
        <f t="shared" si="12"/>
        <v>18</v>
      </c>
      <c r="G139" s="64">
        <f t="shared" si="13"/>
        <v>5</v>
      </c>
      <c r="H139" s="64" t="str">
        <f>VLOOKUP($G139, 'Lookup Values'!$D$2:$E$8, 2)</f>
        <v>Thu</v>
      </c>
      <c r="I139" s="80" t="s">
        <v>12</v>
      </c>
      <c r="J139" s="80" t="s">
        <v>37</v>
      </c>
      <c r="K139" s="80" t="s">
        <v>36</v>
      </c>
      <c r="L139" s="80" t="s">
        <v>23</v>
      </c>
      <c r="M139" s="82">
        <v>137</v>
      </c>
      <c r="N139" s="82">
        <f>IF($O139="Income",$M139*'Lookup Values'!$H$3,$M139*'Lookup Values'!$H$2)</f>
        <v>11.816249999999998</v>
      </c>
      <c r="O139" s="80" t="str">
        <f t="shared" si="14"/>
        <v>Expense</v>
      </c>
    </row>
    <row r="140" spans="1:15" x14ac:dyDescent="0.25">
      <c r="A140" s="80">
        <v>139</v>
      </c>
      <c r="B140" s="81">
        <v>39376</v>
      </c>
      <c r="C140" s="64">
        <f t="shared" si="10"/>
        <v>2007</v>
      </c>
      <c r="D140" s="64">
        <f t="shared" si="11"/>
        <v>10</v>
      </c>
      <c r="E140" s="64" t="str">
        <f>VLOOKUP($D140,'Lookup Values'!$A$2:$B$13,2)</f>
        <v>Oct</v>
      </c>
      <c r="F140" s="64">
        <f t="shared" si="12"/>
        <v>21</v>
      </c>
      <c r="G140" s="64">
        <f t="shared" si="13"/>
        <v>1</v>
      </c>
      <c r="H140" s="64" t="str">
        <f>VLOOKUP($G140, 'Lookup Values'!$D$2:$E$8, 2)</f>
        <v>Sun</v>
      </c>
      <c r="I140" s="80" t="s">
        <v>42</v>
      </c>
      <c r="J140" s="80" t="s">
        <v>43</v>
      </c>
      <c r="K140" s="80" t="s">
        <v>41</v>
      </c>
      <c r="L140" s="80" t="s">
        <v>20</v>
      </c>
      <c r="M140" s="82">
        <v>148</v>
      </c>
      <c r="N140" s="82">
        <f>IF($O140="Income",$M140*'Lookup Values'!$H$3,$M140*'Lookup Values'!$H$2)</f>
        <v>12.764999999999999</v>
      </c>
      <c r="O140" s="80" t="str">
        <f t="shared" si="14"/>
        <v>Expense</v>
      </c>
    </row>
    <row r="141" spans="1:15" x14ac:dyDescent="0.25">
      <c r="A141" s="80">
        <v>140</v>
      </c>
      <c r="B141" s="81">
        <v>39377</v>
      </c>
      <c r="C141" s="64">
        <f t="shared" si="10"/>
        <v>2007</v>
      </c>
      <c r="D141" s="64">
        <f t="shared" si="11"/>
        <v>10</v>
      </c>
      <c r="E141" s="64" t="str">
        <f>VLOOKUP($D141,'Lookup Values'!$A$2:$B$13,2)</f>
        <v>Oct</v>
      </c>
      <c r="F141" s="64">
        <f t="shared" si="12"/>
        <v>22</v>
      </c>
      <c r="G141" s="64">
        <f t="shared" si="13"/>
        <v>2</v>
      </c>
      <c r="H141" s="64" t="str">
        <f>VLOOKUP($G141, 'Lookup Values'!$D$2:$E$8, 2)</f>
        <v>Mon</v>
      </c>
      <c r="I141" s="80" t="s">
        <v>47</v>
      </c>
      <c r="J141" s="80" t="s">
        <v>76</v>
      </c>
      <c r="K141" s="80" t="s">
        <v>77</v>
      </c>
      <c r="L141" s="80" t="s">
        <v>20</v>
      </c>
      <c r="M141" s="82">
        <v>338</v>
      </c>
      <c r="N141" s="82">
        <f>IF($O141="Income",$M141*'Lookup Values'!$H$3,$M141*'Lookup Values'!$H$2)</f>
        <v>128.44</v>
      </c>
      <c r="O141" s="80" t="str">
        <f t="shared" si="14"/>
        <v>Income</v>
      </c>
    </row>
    <row r="142" spans="1:15" x14ac:dyDescent="0.25">
      <c r="A142" s="80">
        <v>141</v>
      </c>
      <c r="B142" s="81">
        <v>39379</v>
      </c>
      <c r="C142" s="64">
        <f t="shared" si="10"/>
        <v>2007</v>
      </c>
      <c r="D142" s="64">
        <f t="shared" si="11"/>
        <v>10</v>
      </c>
      <c r="E142" s="64" t="str">
        <f>VLOOKUP($D142,'Lookup Values'!$A$2:$B$13,2)</f>
        <v>Oct</v>
      </c>
      <c r="F142" s="64">
        <f t="shared" si="12"/>
        <v>24</v>
      </c>
      <c r="G142" s="64">
        <f t="shared" si="13"/>
        <v>4</v>
      </c>
      <c r="H142" s="64" t="str">
        <f>VLOOKUP($G142, 'Lookup Values'!$D$2:$E$8, 2)</f>
        <v>Wed</v>
      </c>
      <c r="I142" s="80" t="s">
        <v>15</v>
      </c>
      <c r="J142" s="80" t="s">
        <v>35</v>
      </c>
      <c r="K142" s="80" t="s">
        <v>34</v>
      </c>
      <c r="L142" s="80" t="s">
        <v>23</v>
      </c>
      <c r="M142" s="82">
        <v>35</v>
      </c>
      <c r="N142" s="82">
        <f>IF($O142="Income",$M142*'Lookup Values'!$H$3,$M142*'Lookup Values'!$H$2)</f>
        <v>3.0187499999999998</v>
      </c>
      <c r="O142" s="80" t="str">
        <f t="shared" si="14"/>
        <v>Expense</v>
      </c>
    </row>
    <row r="143" spans="1:15" x14ac:dyDescent="0.25">
      <c r="A143" s="80">
        <v>142</v>
      </c>
      <c r="B143" s="81">
        <v>39386</v>
      </c>
      <c r="C143" s="64">
        <f t="shared" si="10"/>
        <v>2007</v>
      </c>
      <c r="D143" s="64">
        <f t="shared" si="11"/>
        <v>10</v>
      </c>
      <c r="E143" s="64" t="str">
        <f>VLOOKUP($D143,'Lookup Values'!$A$2:$B$13,2)</f>
        <v>Oct</v>
      </c>
      <c r="F143" s="64">
        <f t="shared" si="12"/>
        <v>31</v>
      </c>
      <c r="G143" s="64">
        <f t="shared" si="13"/>
        <v>4</v>
      </c>
      <c r="H143" s="64" t="str">
        <f>VLOOKUP($G143, 'Lookup Values'!$D$2:$E$8, 2)</f>
        <v>Wed</v>
      </c>
      <c r="I143" s="80" t="s">
        <v>15</v>
      </c>
      <c r="J143" s="80" t="s">
        <v>35</v>
      </c>
      <c r="K143" s="80" t="s">
        <v>34</v>
      </c>
      <c r="L143" s="80" t="s">
        <v>20</v>
      </c>
      <c r="M143" s="82">
        <v>324</v>
      </c>
      <c r="N143" s="82">
        <f>IF($O143="Income",$M143*'Lookup Values'!$H$3,$M143*'Lookup Values'!$H$2)</f>
        <v>27.944999999999997</v>
      </c>
      <c r="O143" s="80" t="str">
        <f t="shared" si="14"/>
        <v>Expense</v>
      </c>
    </row>
    <row r="144" spans="1:15" x14ac:dyDescent="0.25">
      <c r="A144" s="80">
        <v>143</v>
      </c>
      <c r="B144" s="81">
        <v>39387</v>
      </c>
      <c r="C144" s="64">
        <f t="shared" si="10"/>
        <v>2007</v>
      </c>
      <c r="D144" s="64">
        <f t="shared" si="11"/>
        <v>11</v>
      </c>
      <c r="E144" s="64" t="str">
        <f>VLOOKUP($D144,'Lookup Values'!$A$2:$B$13,2)</f>
        <v>Nov</v>
      </c>
      <c r="F144" s="64">
        <f t="shared" si="12"/>
        <v>1</v>
      </c>
      <c r="G144" s="64">
        <f t="shared" si="13"/>
        <v>5</v>
      </c>
      <c r="H144" s="64" t="str">
        <f>VLOOKUP($G144, 'Lookup Values'!$D$2:$E$8, 2)</f>
        <v>Thu</v>
      </c>
      <c r="I144" s="80" t="s">
        <v>47</v>
      </c>
      <c r="J144" s="80" t="s">
        <v>78</v>
      </c>
      <c r="K144" s="80" t="s">
        <v>79</v>
      </c>
      <c r="L144" s="80" t="s">
        <v>23</v>
      </c>
      <c r="M144" s="82">
        <v>499</v>
      </c>
      <c r="N144" s="82">
        <f>IF($O144="Income",$M144*'Lookup Values'!$H$3,$M144*'Lookup Values'!$H$2)</f>
        <v>189.62</v>
      </c>
      <c r="O144" s="80" t="str">
        <f t="shared" si="14"/>
        <v>Income</v>
      </c>
    </row>
    <row r="145" spans="1:15" x14ac:dyDescent="0.25">
      <c r="A145" s="80">
        <v>144</v>
      </c>
      <c r="B145" s="81">
        <v>39387</v>
      </c>
      <c r="C145" s="64">
        <f t="shared" si="10"/>
        <v>2007</v>
      </c>
      <c r="D145" s="64">
        <f t="shared" si="11"/>
        <v>11</v>
      </c>
      <c r="E145" s="64" t="str">
        <f>VLOOKUP($D145,'Lookup Values'!$A$2:$B$13,2)</f>
        <v>Nov</v>
      </c>
      <c r="F145" s="64">
        <f t="shared" si="12"/>
        <v>1</v>
      </c>
      <c r="G145" s="64">
        <f t="shared" si="13"/>
        <v>5</v>
      </c>
      <c r="H145" s="64" t="str">
        <f>VLOOKUP($G145, 'Lookup Values'!$D$2:$E$8, 2)</f>
        <v>Thu</v>
      </c>
      <c r="I145" s="80" t="s">
        <v>18</v>
      </c>
      <c r="J145" s="80" t="s">
        <v>30</v>
      </c>
      <c r="K145" s="80" t="s">
        <v>29</v>
      </c>
      <c r="L145" s="80" t="s">
        <v>23</v>
      </c>
      <c r="M145" s="82">
        <v>320</v>
      </c>
      <c r="N145" s="82">
        <f>IF($O145="Income",$M145*'Lookup Values'!$H$3,$M145*'Lookup Values'!$H$2)</f>
        <v>27.599999999999998</v>
      </c>
      <c r="O145" s="80" t="str">
        <f t="shared" si="14"/>
        <v>Expense</v>
      </c>
    </row>
    <row r="146" spans="1:15" x14ac:dyDescent="0.25">
      <c r="A146" s="80">
        <v>145</v>
      </c>
      <c r="B146" s="81">
        <v>39389</v>
      </c>
      <c r="C146" s="64">
        <f t="shared" si="10"/>
        <v>2007</v>
      </c>
      <c r="D146" s="64">
        <f t="shared" si="11"/>
        <v>11</v>
      </c>
      <c r="E146" s="64" t="str">
        <f>VLOOKUP($D146,'Lookup Values'!$A$2:$B$13,2)</f>
        <v>Nov</v>
      </c>
      <c r="F146" s="64">
        <f t="shared" si="12"/>
        <v>3</v>
      </c>
      <c r="G146" s="64">
        <f t="shared" si="13"/>
        <v>7</v>
      </c>
      <c r="H146" s="64" t="str">
        <f>VLOOKUP($G146, 'Lookup Values'!$D$2:$E$8, 2)</f>
        <v>Sat</v>
      </c>
      <c r="I146" s="80" t="s">
        <v>8</v>
      </c>
      <c r="J146" s="80" t="s">
        <v>22</v>
      </c>
      <c r="K146" s="80" t="s">
        <v>21</v>
      </c>
      <c r="L146" s="80" t="s">
        <v>10</v>
      </c>
      <c r="M146" s="82">
        <v>14</v>
      </c>
      <c r="N146" s="82">
        <f>IF($O146="Income",$M146*'Lookup Values'!$H$3,$M146*'Lookup Values'!$H$2)</f>
        <v>1.2075</v>
      </c>
      <c r="O146" s="80" t="str">
        <f t="shared" si="14"/>
        <v>Expense</v>
      </c>
    </row>
    <row r="147" spans="1:15" x14ac:dyDescent="0.25">
      <c r="A147" s="80">
        <v>146</v>
      </c>
      <c r="B147" s="81">
        <v>39390</v>
      </c>
      <c r="C147" s="64">
        <f t="shared" si="10"/>
        <v>2007</v>
      </c>
      <c r="D147" s="64">
        <f t="shared" si="11"/>
        <v>11</v>
      </c>
      <c r="E147" s="64" t="str">
        <f>VLOOKUP($D147,'Lookup Values'!$A$2:$B$13,2)</f>
        <v>Nov</v>
      </c>
      <c r="F147" s="64">
        <f t="shared" si="12"/>
        <v>4</v>
      </c>
      <c r="G147" s="64">
        <f t="shared" si="13"/>
        <v>1</v>
      </c>
      <c r="H147" s="64" t="str">
        <f>VLOOKUP($G147, 'Lookup Values'!$D$2:$E$8, 2)</f>
        <v>Sun</v>
      </c>
      <c r="I147" s="80" t="s">
        <v>12</v>
      </c>
      <c r="J147" s="80" t="s">
        <v>37</v>
      </c>
      <c r="K147" s="80" t="s">
        <v>36</v>
      </c>
      <c r="L147" s="80" t="s">
        <v>23</v>
      </c>
      <c r="M147" s="82">
        <v>461</v>
      </c>
      <c r="N147" s="82">
        <f>IF($O147="Income",$M147*'Lookup Values'!$H$3,$M147*'Lookup Values'!$H$2)</f>
        <v>39.761249999999997</v>
      </c>
      <c r="O147" s="80" t="str">
        <f t="shared" si="14"/>
        <v>Expense</v>
      </c>
    </row>
    <row r="148" spans="1:15" x14ac:dyDescent="0.25">
      <c r="A148" s="80">
        <v>147</v>
      </c>
      <c r="B148" s="81">
        <v>39391</v>
      </c>
      <c r="C148" s="64">
        <f t="shared" si="10"/>
        <v>2007</v>
      </c>
      <c r="D148" s="64">
        <f t="shared" si="11"/>
        <v>11</v>
      </c>
      <c r="E148" s="64" t="str">
        <f>VLOOKUP($D148,'Lookup Values'!$A$2:$B$13,2)</f>
        <v>Nov</v>
      </c>
      <c r="F148" s="64">
        <f t="shared" si="12"/>
        <v>5</v>
      </c>
      <c r="G148" s="64">
        <f t="shared" si="13"/>
        <v>2</v>
      </c>
      <c r="H148" s="64" t="str">
        <f>VLOOKUP($G148, 'Lookup Values'!$D$2:$E$8, 2)</f>
        <v>Mon</v>
      </c>
      <c r="I148" s="80" t="s">
        <v>42</v>
      </c>
      <c r="J148" s="80" t="s">
        <v>43</v>
      </c>
      <c r="K148" s="80" t="s">
        <v>41</v>
      </c>
      <c r="L148" s="80" t="s">
        <v>20</v>
      </c>
      <c r="M148" s="82">
        <v>255</v>
      </c>
      <c r="N148" s="82">
        <f>IF($O148="Income",$M148*'Lookup Values'!$H$3,$M148*'Lookup Values'!$H$2)</f>
        <v>21.993749999999999</v>
      </c>
      <c r="O148" s="80" t="str">
        <f t="shared" si="14"/>
        <v>Expense</v>
      </c>
    </row>
    <row r="149" spans="1:15" x14ac:dyDescent="0.25">
      <c r="A149" s="80">
        <v>148</v>
      </c>
      <c r="B149" s="81">
        <v>39392</v>
      </c>
      <c r="C149" s="64">
        <f t="shared" si="10"/>
        <v>2007</v>
      </c>
      <c r="D149" s="64">
        <f t="shared" si="11"/>
        <v>11</v>
      </c>
      <c r="E149" s="64" t="str">
        <f>VLOOKUP($D149,'Lookup Values'!$A$2:$B$13,2)</f>
        <v>Nov</v>
      </c>
      <c r="F149" s="64">
        <f t="shared" si="12"/>
        <v>6</v>
      </c>
      <c r="G149" s="64">
        <f t="shared" si="13"/>
        <v>3</v>
      </c>
      <c r="H149" s="64" t="str">
        <f>VLOOKUP($G149, 'Lookup Values'!$D$2:$E$8, 2)</f>
        <v>Tue</v>
      </c>
      <c r="I149" s="80" t="s">
        <v>47</v>
      </c>
      <c r="J149" s="80" t="s">
        <v>76</v>
      </c>
      <c r="K149" s="80" t="s">
        <v>77</v>
      </c>
      <c r="L149" s="80" t="s">
        <v>23</v>
      </c>
      <c r="M149" s="82">
        <v>439</v>
      </c>
      <c r="N149" s="82">
        <f>IF($O149="Income",$M149*'Lookup Values'!$H$3,$M149*'Lookup Values'!$H$2)</f>
        <v>166.82</v>
      </c>
      <c r="O149" s="80" t="str">
        <f t="shared" si="14"/>
        <v>Income</v>
      </c>
    </row>
    <row r="150" spans="1:15" x14ac:dyDescent="0.25">
      <c r="A150" s="80">
        <v>149</v>
      </c>
      <c r="B150" s="81">
        <v>39394</v>
      </c>
      <c r="C150" s="64">
        <f t="shared" si="10"/>
        <v>2007</v>
      </c>
      <c r="D150" s="64">
        <f t="shared" si="11"/>
        <v>11</v>
      </c>
      <c r="E150" s="64" t="str">
        <f>VLOOKUP($D150,'Lookup Values'!$A$2:$B$13,2)</f>
        <v>Nov</v>
      </c>
      <c r="F150" s="64">
        <f t="shared" si="12"/>
        <v>8</v>
      </c>
      <c r="G150" s="64">
        <f t="shared" si="13"/>
        <v>5</v>
      </c>
      <c r="H150" s="64" t="str">
        <f>VLOOKUP($G150, 'Lookup Values'!$D$2:$E$8, 2)</f>
        <v>Thu</v>
      </c>
      <c r="I150" s="80" t="s">
        <v>18</v>
      </c>
      <c r="J150" s="80" t="s">
        <v>30</v>
      </c>
      <c r="K150" s="80" t="s">
        <v>29</v>
      </c>
      <c r="L150" s="80" t="s">
        <v>20</v>
      </c>
      <c r="M150" s="82">
        <v>137</v>
      </c>
      <c r="N150" s="82">
        <f>IF($O150="Income",$M150*'Lookup Values'!$H$3,$M150*'Lookup Values'!$H$2)</f>
        <v>11.816249999999998</v>
      </c>
      <c r="O150" s="80" t="str">
        <f t="shared" si="14"/>
        <v>Expense</v>
      </c>
    </row>
    <row r="151" spans="1:15" x14ac:dyDescent="0.25">
      <c r="A151" s="80">
        <v>150</v>
      </c>
      <c r="B151" s="81">
        <v>39396</v>
      </c>
      <c r="C151" s="64">
        <f t="shared" si="10"/>
        <v>2007</v>
      </c>
      <c r="D151" s="64">
        <f t="shared" si="11"/>
        <v>11</v>
      </c>
      <c r="E151" s="64" t="str">
        <f>VLOOKUP($D151,'Lookup Values'!$A$2:$B$13,2)</f>
        <v>Nov</v>
      </c>
      <c r="F151" s="64">
        <f t="shared" si="12"/>
        <v>10</v>
      </c>
      <c r="G151" s="64">
        <f t="shared" si="13"/>
        <v>7</v>
      </c>
      <c r="H151" s="64" t="str">
        <f>VLOOKUP($G151, 'Lookup Values'!$D$2:$E$8, 2)</f>
        <v>Sat</v>
      </c>
      <c r="I151" s="80" t="s">
        <v>27</v>
      </c>
      <c r="J151" s="80" t="s">
        <v>28</v>
      </c>
      <c r="K151" s="80" t="s">
        <v>26</v>
      </c>
      <c r="L151" s="80" t="s">
        <v>10</v>
      </c>
      <c r="M151" s="82">
        <v>9</v>
      </c>
      <c r="N151" s="82">
        <f>IF($O151="Income",$M151*'Lookup Values'!$H$3,$M151*'Lookup Values'!$H$2)</f>
        <v>0.77624999999999988</v>
      </c>
      <c r="O151" s="80" t="str">
        <f t="shared" si="14"/>
        <v>Expense</v>
      </c>
    </row>
    <row r="152" spans="1:15" x14ac:dyDescent="0.25">
      <c r="A152" s="80">
        <v>151</v>
      </c>
      <c r="B152" s="81">
        <v>39396</v>
      </c>
      <c r="C152" s="64">
        <f t="shared" si="10"/>
        <v>2007</v>
      </c>
      <c r="D152" s="64">
        <f t="shared" si="11"/>
        <v>11</v>
      </c>
      <c r="E152" s="64" t="str">
        <f>VLOOKUP($D152,'Lookup Values'!$A$2:$B$13,2)</f>
        <v>Nov</v>
      </c>
      <c r="F152" s="64">
        <f t="shared" si="12"/>
        <v>10</v>
      </c>
      <c r="G152" s="64">
        <f t="shared" si="13"/>
        <v>7</v>
      </c>
      <c r="H152" s="64" t="str">
        <f>VLOOKUP($G152, 'Lookup Values'!$D$2:$E$8, 2)</f>
        <v>Sat</v>
      </c>
      <c r="I152" s="80" t="s">
        <v>18</v>
      </c>
      <c r="J152" s="80" t="s">
        <v>30</v>
      </c>
      <c r="K152" s="80" t="s">
        <v>29</v>
      </c>
      <c r="L152" s="80" t="s">
        <v>20</v>
      </c>
      <c r="M152" s="82">
        <v>146</v>
      </c>
      <c r="N152" s="82">
        <f>IF($O152="Income",$M152*'Lookup Values'!$H$3,$M152*'Lookup Values'!$H$2)</f>
        <v>12.592499999999999</v>
      </c>
      <c r="O152" s="80" t="str">
        <f t="shared" si="14"/>
        <v>Expense</v>
      </c>
    </row>
    <row r="153" spans="1:15" x14ac:dyDescent="0.25">
      <c r="A153" s="80">
        <v>152</v>
      </c>
      <c r="B153" s="81">
        <v>39399</v>
      </c>
      <c r="C153" s="64">
        <f t="shared" si="10"/>
        <v>2007</v>
      </c>
      <c r="D153" s="64">
        <f t="shared" si="11"/>
        <v>11</v>
      </c>
      <c r="E153" s="64" t="str">
        <f>VLOOKUP($D153,'Lookup Values'!$A$2:$B$13,2)</f>
        <v>Nov</v>
      </c>
      <c r="F153" s="64">
        <f t="shared" si="12"/>
        <v>13</v>
      </c>
      <c r="G153" s="64">
        <f t="shared" si="13"/>
        <v>3</v>
      </c>
      <c r="H153" s="64" t="str">
        <f>VLOOKUP($G153, 'Lookup Values'!$D$2:$E$8, 2)</f>
        <v>Tue</v>
      </c>
      <c r="I153" s="80" t="s">
        <v>8</v>
      </c>
      <c r="J153" s="80" t="s">
        <v>9</v>
      </c>
      <c r="K153" s="80" t="s">
        <v>7</v>
      </c>
      <c r="L153" s="80" t="s">
        <v>23</v>
      </c>
      <c r="M153" s="82">
        <v>472</v>
      </c>
      <c r="N153" s="82">
        <f>IF($O153="Income",$M153*'Lookup Values'!$H$3,$M153*'Lookup Values'!$H$2)</f>
        <v>40.709999999999994</v>
      </c>
      <c r="O153" s="80" t="str">
        <f t="shared" si="14"/>
        <v>Expense</v>
      </c>
    </row>
    <row r="154" spans="1:15" x14ac:dyDescent="0.25">
      <c r="A154" s="80">
        <v>153</v>
      </c>
      <c r="B154" s="81">
        <v>39401</v>
      </c>
      <c r="C154" s="64">
        <f t="shared" si="10"/>
        <v>2007</v>
      </c>
      <c r="D154" s="64">
        <f t="shared" si="11"/>
        <v>11</v>
      </c>
      <c r="E154" s="64" t="str">
        <f>VLOOKUP($D154,'Lookup Values'!$A$2:$B$13,2)</f>
        <v>Nov</v>
      </c>
      <c r="F154" s="64">
        <f t="shared" si="12"/>
        <v>15</v>
      </c>
      <c r="G154" s="64">
        <f t="shared" si="13"/>
        <v>5</v>
      </c>
      <c r="H154" s="64" t="str">
        <f>VLOOKUP($G154, 'Lookup Values'!$D$2:$E$8, 2)</f>
        <v>Thu</v>
      </c>
      <c r="I154" s="80" t="s">
        <v>18</v>
      </c>
      <c r="J154" s="80" t="s">
        <v>19</v>
      </c>
      <c r="K154" s="80" t="s">
        <v>17</v>
      </c>
      <c r="L154" s="80" t="s">
        <v>20</v>
      </c>
      <c r="M154" s="82">
        <v>442</v>
      </c>
      <c r="N154" s="82">
        <f>IF($O154="Income",$M154*'Lookup Values'!$H$3,$M154*'Lookup Values'!$H$2)</f>
        <v>38.122499999999995</v>
      </c>
      <c r="O154" s="80" t="str">
        <f t="shared" si="14"/>
        <v>Expense</v>
      </c>
    </row>
    <row r="155" spans="1:15" x14ac:dyDescent="0.25">
      <c r="A155" s="80">
        <v>154</v>
      </c>
      <c r="B155" s="81">
        <v>39401</v>
      </c>
      <c r="C155" s="64">
        <f t="shared" si="10"/>
        <v>2007</v>
      </c>
      <c r="D155" s="64">
        <f t="shared" si="11"/>
        <v>11</v>
      </c>
      <c r="E155" s="64" t="str">
        <f>VLOOKUP($D155,'Lookup Values'!$A$2:$B$13,2)</f>
        <v>Nov</v>
      </c>
      <c r="F155" s="64">
        <f t="shared" si="12"/>
        <v>15</v>
      </c>
      <c r="G155" s="64">
        <f t="shared" si="13"/>
        <v>5</v>
      </c>
      <c r="H155" s="64" t="str">
        <f>VLOOKUP($G155, 'Lookup Values'!$D$2:$E$8, 2)</f>
        <v>Thu</v>
      </c>
      <c r="I155" s="80" t="s">
        <v>32</v>
      </c>
      <c r="J155" s="80" t="s">
        <v>33</v>
      </c>
      <c r="K155" s="80" t="s">
        <v>31</v>
      </c>
      <c r="L155" s="80" t="s">
        <v>23</v>
      </c>
      <c r="M155" s="82">
        <v>292</v>
      </c>
      <c r="N155" s="82">
        <f>IF($O155="Income",$M155*'Lookup Values'!$H$3,$M155*'Lookup Values'!$H$2)</f>
        <v>25.184999999999999</v>
      </c>
      <c r="O155" s="80" t="str">
        <f t="shared" si="14"/>
        <v>Expense</v>
      </c>
    </row>
    <row r="156" spans="1:15" x14ac:dyDescent="0.25">
      <c r="A156" s="80">
        <v>155</v>
      </c>
      <c r="B156" s="81">
        <v>39407</v>
      </c>
      <c r="C156" s="64">
        <f t="shared" si="10"/>
        <v>2007</v>
      </c>
      <c r="D156" s="64">
        <f t="shared" si="11"/>
        <v>11</v>
      </c>
      <c r="E156" s="64" t="str">
        <f>VLOOKUP($D156,'Lookup Values'!$A$2:$B$13,2)</f>
        <v>Nov</v>
      </c>
      <c r="F156" s="64">
        <f t="shared" si="12"/>
        <v>21</v>
      </c>
      <c r="G156" s="64">
        <f t="shared" si="13"/>
        <v>4</v>
      </c>
      <c r="H156" s="64" t="str">
        <f>VLOOKUP($G156, 'Lookup Values'!$D$2:$E$8, 2)</f>
        <v>Wed</v>
      </c>
      <c r="I156" s="80" t="s">
        <v>18</v>
      </c>
      <c r="J156" s="80" t="s">
        <v>30</v>
      </c>
      <c r="K156" s="80" t="s">
        <v>29</v>
      </c>
      <c r="L156" s="80" t="s">
        <v>23</v>
      </c>
      <c r="M156" s="82">
        <v>211</v>
      </c>
      <c r="N156" s="82">
        <f>IF($O156="Income",$M156*'Lookup Values'!$H$3,$M156*'Lookup Values'!$H$2)</f>
        <v>18.198749999999997</v>
      </c>
      <c r="O156" s="80" t="str">
        <f t="shared" si="14"/>
        <v>Expense</v>
      </c>
    </row>
    <row r="157" spans="1:15" x14ac:dyDescent="0.25">
      <c r="A157" s="80">
        <v>156</v>
      </c>
      <c r="B157" s="81">
        <v>39409</v>
      </c>
      <c r="C157" s="64">
        <f t="shared" si="10"/>
        <v>2007</v>
      </c>
      <c r="D157" s="64">
        <f t="shared" si="11"/>
        <v>11</v>
      </c>
      <c r="E157" s="64" t="str">
        <f>VLOOKUP($D157,'Lookup Values'!$A$2:$B$13,2)</f>
        <v>Nov</v>
      </c>
      <c r="F157" s="64">
        <f t="shared" si="12"/>
        <v>23</v>
      </c>
      <c r="G157" s="64">
        <f t="shared" si="13"/>
        <v>6</v>
      </c>
      <c r="H157" s="64" t="str">
        <f>VLOOKUP($G157, 'Lookup Values'!$D$2:$E$8, 2)</f>
        <v>Fri</v>
      </c>
      <c r="I157" s="80" t="s">
        <v>47</v>
      </c>
      <c r="J157" s="80" t="s">
        <v>76</v>
      </c>
      <c r="K157" s="80" t="s">
        <v>77</v>
      </c>
      <c r="L157" s="80" t="s">
        <v>20</v>
      </c>
      <c r="M157" s="82">
        <v>353</v>
      </c>
      <c r="N157" s="82">
        <f>IF($O157="Income",$M157*'Lookup Values'!$H$3,$M157*'Lookup Values'!$H$2)</f>
        <v>134.14000000000001</v>
      </c>
      <c r="O157" s="80" t="str">
        <f t="shared" si="14"/>
        <v>Income</v>
      </c>
    </row>
    <row r="158" spans="1:15" x14ac:dyDescent="0.25">
      <c r="A158" s="80">
        <v>157</v>
      </c>
      <c r="B158" s="81">
        <v>39409</v>
      </c>
      <c r="C158" s="64">
        <f t="shared" si="10"/>
        <v>2007</v>
      </c>
      <c r="D158" s="64">
        <f t="shared" si="11"/>
        <v>11</v>
      </c>
      <c r="E158" s="64" t="str">
        <f>VLOOKUP($D158,'Lookup Values'!$A$2:$B$13,2)</f>
        <v>Nov</v>
      </c>
      <c r="F158" s="64">
        <f t="shared" si="12"/>
        <v>23</v>
      </c>
      <c r="G158" s="64">
        <f t="shared" si="13"/>
        <v>6</v>
      </c>
      <c r="H158" s="64" t="str">
        <f>VLOOKUP($G158, 'Lookup Values'!$D$2:$E$8, 2)</f>
        <v>Fri</v>
      </c>
      <c r="I158" s="80" t="s">
        <v>42</v>
      </c>
      <c r="J158" s="80" t="s">
        <v>43</v>
      </c>
      <c r="K158" s="80" t="s">
        <v>41</v>
      </c>
      <c r="L158" s="80" t="s">
        <v>23</v>
      </c>
      <c r="M158" s="82">
        <v>33</v>
      </c>
      <c r="N158" s="82">
        <f>IF($O158="Income",$M158*'Lookup Values'!$H$3,$M158*'Lookup Values'!$H$2)</f>
        <v>2.8462499999999999</v>
      </c>
      <c r="O158" s="80" t="str">
        <f t="shared" si="14"/>
        <v>Expense</v>
      </c>
    </row>
    <row r="159" spans="1:15" x14ac:dyDescent="0.25">
      <c r="A159" s="80">
        <v>158</v>
      </c>
      <c r="B159" s="81">
        <v>39412</v>
      </c>
      <c r="C159" s="64">
        <f t="shared" si="10"/>
        <v>2007</v>
      </c>
      <c r="D159" s="64">
        <f t="shared" si="11"/>
        <v>11</v>
      </c>
      <c r="E159" s="64" t="str">
        <f>VLOOKUP($D159,'Lookup Values'!$A$2:$B$13,2)</f>
        <v>Nov</v>
      </c>
      <c r="F159" s="64">
        <f t="shared" si="12"/>
        <v>26</v>
      </c>
      <c r="G159" s="64">
        <f t="shared" si="13"/>
        <v>2</v>
      </c>
      <c r="H159" s="64" t="str">
        <f>VLOOKUP($G159, 'Lookup Values'!$D$2:$E$8, 2)</f>
        <v>Mon</v>
      </c>
      <c r="I159" s="80" t="s">
        <v>47</v>
      </c>
      <c r="J159" s="80" t="s">
        <v>80</v>
      </c>
      <c r="K159" s="80" t="s">
        <v>81</v>
      </c>
      <c r="L159" s="80" t="s">
        <v>10</v>
      </c>
      <c r="M159" s="82">
        <v>78</v>
      </c>
      <c r="N159" s="82">
        <f>IF($O159="Income",$M159*'Lookup Values'!$H$3,$M159*'Lookup Values'!$H$2)</f>
        <v>29.64</v>
      </c>
      <c r="O159" s="80" t="str">
        <f t="shared" si="14"/>
        <v>Income</v>
      </c>
    </row>
    <row r="160" spans="1:15" x14ac:dyDescent="0.25">
      <c r="A160" s="80">
        <v>159</v>
      </c>
      <c r="B160" s="81">
        <v>39412</v>
      </c>
      <c r="C160" s="64">
        <f t="shared" si="10"/>
        <v>2007</v>
      </c>
      <c r="D160" s="64">
        <f t="shared" si="11"/>
        <v>11</v>
      </c>
      <c r="E160" s="64" t="str">
        <f>VLOOKUP($D160,'Lookup Values'!$A$2:$B$13,2)</f>
        <v>Nov</v>
      </c>
      <c r="F160" s="64">
        <f t="shared" si="12"/>
        <v>26</v>
      </c>
      <c r="G160" s="64">
        <f t="shared" si="13"/>
        <v>2</v>
      </c>
      <c r="H160" s="64" t="str">
        <f>VLOOKUP($G160, 'Lookup Values'!$D$2:$E$8, 2)</f>
        <v>Mon</v>
      </c>
      <c r="I160" s="80" t="s">
        <v>47</v>
      </c>
      <c r="J160" s="80" t="s">
        <v>80</v>
      </c>
      <c r="K160" s="80" t="s">
        <v>81</v>
      </c>
      <c r="L160" s="80" t="s">
        <v>10</v>
      </c>
      <c r="M160" s="82">
        <v>226</v>
      </c>
      <c r="N160" s="82">
        <f>IF($O160="Income",$M160*'Lookup Values'!$H$3,$M160*'Lookup Values'!$H$2)</f>
        <v>85.88</v>
      </c>
      <c r="O160" s="80" t="str">
        <f t="shared" si="14"/>
        <v>Income</v>
      </c>
    </row>
    <row r="161" spans="1:15" x14ac:dyDescent="0.25">
      <c r="A161" s="80">
        <v>160</v>
      </c>
      <c r="B161" s="81">
        <v>39414</v>
      </c>
      <c r="C161" s="64">
        <f t="shared" si="10"/>
        <v>2007</v>
      </c>
      <c r="D161" s="64">
        <f t="shared" si="11"/>
        <v>11</v>
      </c>
      <c r="E161" s="64" t="str">
        <f>VLOOKUP($D161,'Lookup Values'!$A$2:$B$13,2)</f>
        <v>Nov</v>
      </c>
      <c r="F161" s="64">
        <f t="shared" si="12"/>
        <v>28</v>
      </c>
      <c r="G161" s="64">
        <f t="shared" si="13"/>
        <v>4</v>
      </c>
      <c r="H161" s="64" t="str">
        <f>VLOOKUP($G161, 'Lookup Values'!$D$2:$E$8, 2)</f>
        <v>Wed</v>
      </c>
      <c r="I161" s="80" t="s">
        <v>12</v>
      </c>
      <c r="J161" s="80" t="s">
        <v>25</v>
      </c>
      <c r="K161" s="80" t="s">
        <v>24</v>
      </c>
      <c r="L161" s="80" t="s">
        <v>10</v>
      </c>
      <c r="M161" s="82">
        <v>175</v>
      </c>
      <c r="N161" s="82">
        <f>IF($O161="Income",$M161*'Lookup Values'!$H$3,$M161*'Lookup Values'!$H$2)</f>
        <v>15.093749999999998</v>
      </c>
      <c r="O161" s="80" t="str">
        <f t="shared" si="14"/>
        <v>Expense</v>
      </c>
    </row>
    <row r="162" spans="1:15" x14ac:dyDescent="0.25">
      <c r="A162" s="80">
        <v>161</v>
      </c>
      <c r="B162" s="81">
        <v>39416</v>
      </c>
      <c r="C162" s="64">
        <f t="shared" si="10"/>
        <v>2007</v>
      </c>
      <c r="D162" s="64">
        <f t="shared" si="11"/>
        <v>11</v>
      </c>
      <c r="E162" s="64" t="str">
        <f>VLOOKUP($D162,'Lookup Values'!$A$2:$B$13,2)</f>
        <v>Nov</v>
      </c>
      <c r="F162" s="64">
        <f t="shared" si="12"/>
        <v>30</v>
      </c>
      <c r="G162" s="64">
        <f t="shared" si="13"/>
        <v>6</v>
      </c>
      <c r="H162" s="64" t="str">
        <f>VLOOKUP($G162, 'Lookup Values'!$D$2:$E$8, 2)</f>
        <v>Fri</v>
      </c>
      <c r="I162" s="80" t="s">
        <v>18</v>
      </c>
      <c r="J162" s="80" t="s">
        <v>30</v>
      </c>
      <c r="K162" s="80" t="s">
        <v>29</v>
      </c>
      <c r="L162" s="80" t="s">
        <v>23</v>
      </c>
      <c r="M162" s="82">
        <v>480</v>
      </c>
      <c r="N162" s="82">
        <f>IF($O162="Income",$M162*'Lookup Values'!$H$3,$M162*'Lookup Values'!$H$2)</f>
        <v>41.4</v>
      </c>
      <c r="O162" s="80" t="str">
        <f t="shared" si="14"/>
        <v>Expense</v>
      </c>
    </row>
    <row r="163" spans="1:15" x14ac:dyDescent="0.25">
      <c r="A163" s="80">
        <v>162</v>
      </c>
      <c r="B163" s="81">
        <v>39422</v>
      </c>
      <c r="C163" s="64">
        <f t="shared" si="10"/>
        <v>2007</v>
      </c>
      <c r="D163" s="64">
        <f t="shared" si="11"/>
        <v>12</v>
      </c>
      <c r="E163" s="64" t="str">
        <f>VLOOKUP($D163,'Lookup Values'!$A$2:$B$13,2)</f>
        <v>Dec</v>
      </c>
      <c r="F163" s="64">
        <f t="shared" si="12"/>
        <v>6</v>
      </c>
      <c r="G163" s="64">
        <f t="shared" si="13"/>
        <v>5</v>
      </c>
      <c r="H163" s="64" t="str">
        <f>VLOOKUP($G163, 'Lookup Values'!$D$2:$E$8, 2)</f>
        <v>Thu</v>
      </c>
      <c r="I163" s="80" t="s">
        <v>27</v>
      </c>
      <c r="J163" s="80" t="s">
        <v>28</v>
      </c>
      <c r="K163" s="80" t="s">
        <v>26</v>
      </c>
      <c r="L163" s="80" t="s">
        <v>10</v>
      </c>
      <c r="M163" s="82">
        <v>129</v>
      </c>
      <c r="N163" s="82">
        <f>IF($O163="Income",$M163*'Lookup Values'!$H$3,$M163*'Lookup Values'!$H$2)</f>
        <v>11.126249999999999</v>
      </c>
      <c r="O163" s="80" t="str">
        <f t="shared" si="14"/>
        <v>Expense</v>
      </c>
    </row>
    <row r="164" spans="1:15" x14ac:dyDescent="0.25">
      <c r="A164" s="80">
        <v>163</v>
      </c>
      <c r="B164" s="81">
        <v>39423</v>
      </c>
      <c r="C164" s="64">
        <f t="shared" si="10"/>
        <v>2007</v>
      </c>
      <c r="D164" s="64">
        <f t="shared" si="11"/>
        <v>12</v>
      </c>
      <c r="E164" s="64" t="str">
        <f>VLOOKUP($D164,'Lookup Values'!$A$2:$B$13,2)</f>
        <v>Dec</v>
      </c>
      <c r="F164" s="64">
        <f t="shared" si="12"/>
        <v>7</v>
      </c>
      <c r="G164" s="64">
        <f t="shared" si="13"/>
        <v>6</v>
      </c>
      <c r="H164" s="64" t="str">
        <f>VLOOKUP($G164, 'Lookup Values'!$D$2:$E$8, 2)</f>
        <v>Fri</v>
      </c>
      <c r="I164" s="80" t="s">
        <v>15</v>
      </c>
      <c r="J164" s="80" t="s">
        <v>16</v>
      </c>
      <c r="K164" s="80" t="s">
        <v>14</v>
      </c>
      <c r="L164" s="80" t="s">
        <v>10</v>
      </c>
      <c r="M164" s="82">
        <v>427</v>
      </c>
      <c r="N164" s="82">
        <f>IF($O164="Income",$M164*'Lookup Values'!$H$3,$M164*'Lookup Values'!$H$2)</f>
        <v>36.828749999999999</v>
      </c>
      <c r="O164" s="80" t="str">
        <f t="shared" si="14"/>
        <v>Expense</v>
      </c>
    </row>
    <row r="165" spans="1:15" x14ac:dyDescent="0.25">
      <c r="A165" s="80">
        <v>164</v>
      </c>
      <c r="B165" s="81">
        <v>39425</v>
      </c>
      <c r="C165" s="64">
        <f t="shared" si="10"/>
        <v>2007</v>
      </c>
      <c r="D165" s="64">
        <f t="shared" si="11"/>
        <v>12</v>
      </c>
      <c r="E165" s="64" t="str">
        <f>VLOOKUP($D165,'Lookup Values'!$A$2:$B$13,2)</f>
        <v>Dec</v>
      </c>
      <c r="F165" s="64">
        <f t="shared" si="12"/>
        <v>9</v>
      </c>
      <c r="G165" s="64">
        <f t="shared" si="13"/>
        <v>1</v>
      </c>
      <c r="H165" s="64" t="str">
        <f>VLOOKUP($G165, 'Lookup Values'!$D$2:$E$8, 2)</f>
        <v>Sun</v>
      </c>
      <c r="I165" s="80" t="s">
        <v>39</v>
      </c>
      <c r="J165" s="80" t="s">
        <v>40</v>
      </c>
      <c r="K165" s="80" t="s">
        <v>38</v>
      </c>
      <c r="L165" s="80" t="s">
        <v>10</v>
      </c>
      <c r="M165" s="82">
        <v>242</v>
      </c>
      <c r="N165" s="82">
        <f>IF($O165="Income",$M165*'Lookup Values'!$H$3,$M165*'Lookup Values'!$H$2)</f>
        <v>20.872499999999999</v>
      </c>
      <c r="O165" s="80" t="str">
        <f t="shared" si="14"/>
        <v>Expense</v>
      </c>
    </row>
    <row r="166" spans="1:15" x14ac:dyDescent="0.25">
      <c r="A166" s="80">
        <v>165</v>
      </c>
      <c r="B166" s="81">
        <v>39429</v>
      </c>
      <c r="C166" s="64">
        <f t="shared" si="10"/>
        <v>2007</v>
      </c>
      <c r="D166" s="64">
        <f t="shared" si="11"/>
        <v>12</v>
      </c>
      <c r="E166" s="64" t="str">
        <f>VLOOKUP($D166,'Lookup Values'!$A$2:$B$13,2)</f>
        <v>Dec</v>
      </c>
      <c r="F166" s="64">
        <f t="shared" si="12"/>
        <v>13</v>
      </c>
      <c r="G166" s="64">
        <f t="shared" si="13"/>
        <v>5</v>
      </c>
      <c r="H166" s="64" t="str">
        <f>VLOOKUP($G166, 'Lookup Values'!$D$2:$E$8, 2)</f>
        <v>Thu</v>
      </c>
      <c r="I166" s="80" t="s">
        <v>42</v>
      </c>
      <c r="J166" s="80" t="s">
        <v>43</v>
      </c>
      <c r="K166" s="80" t="s">
        <v>41</v>
      </c>
      <c r="L166" s="80" t="s">
        <v>23</v>
      </c>
      <c r="M166" s="82">
        <v>416</v>
      </c>
      <c r="N166" s="82">
        <f>IF($O166="Income",$M166*'Lookup Values'!$H$3,$M166*'Lookup Values'!$H$2)</f>
        <v>35.879999999999995</v>
      </c>
      <c r="O166" s="80" t="str">
        <f t="shared" si="14"/>
        <v>Expense</v>
      </c>
    </row>
    <row r="167" spans="1:15" x14ac:dyDescent="0.25">
      <c r="A167" s="80">
        <v>166</v>
      </c>
      <c r="B167" s="81">
        <v>39431</v>
      </c>
      <c r="C167" s="64">
        <f t="shared" si="10"/>
        <v>2007</v>
      </c>
      <c r="D167" s="64">
        <f t="shared" si="11"/>
        <v>12</v>
      </c>
      <c r="E167" s="64" t="str">
        <f>VLOOKUP($D167,'Lookup Values'!$A$2:$B$13,2)</f>
        <v>Dec</v>
      </c>
      <c r="F167" s="64">
        <f t="shared" si="12"/>
        <v>15</v>
      </c>
      <c r="G167" s="64">
        <f t="shared" si="13"/>
        <v>7</v>
      </c>
      <c r="H167" s="64" t="str">
        <f>VLOOKUP($G167, 'Lookup Values'!$D$2:$E$8, 2)</f>
        <v>Sat</v>
      </c>
      <c r="I167" s="80" t="s">
        <v>8</v>
      </c>
      <c r="J167" s="80" t="s">
        <v>9</v>
      </c>
      <c r="K167" s="80" t="s">
        <v>7</v>
      </c>
      <c r="L167" s="80" t="s">
        <v>10</v>
      </c>
      <c r="M167" s="82">
        <v>274</v>
      </c>
      <c r="N167" s="82">
        <f>IF($O167="Income",$M167*'Lookup Values'!$H$3,$M167*'Lookup Values'!$H$2)</f>
        <v>23.632499999999997</v>
      </c>
      <c r="O167" s="80" t="str">
        <f t="shared" si="14"/>
        <v>Expense</v>
      </c>
    </row>
    <row r="168" spans="1:15" x14ac:dyDescent="0.25">
      <c r="A168" s="80">
        <v>167</v>
      </c>
      <c r="B168" s="81">
        <v>39432</v>
      </c>
      <c r="C168" s="64">
        <f t="shared" si="10"/>
        <v>2007</v>
      </c>
      <c r="D168" s="64">
        <f t="shared" si="11"/>
        <v>12</v>
      </c>
      <c r="E168" s="64" t="str">
        <f>VLOOKUP($D168,'Lookup Values'!$A$2:$B$13,2)</f>
        <v>Dec</v>
      </c>
      <c r="F168" s="64">
        <f t="shared" si="12"/>
        <v>16</v>
      </c>
      <c r="G168" s="64">
        <f t="shared" si="13"/>
        <v>1</v>
      </c>
      <c r="H168" s="64" t="str">
        <f>VLOOKUP($G168, 'Lookup Values'!$D$2:$E$8, 2)</f>
        <v>Sun</v>
      </c>
      <c r="I168" s="80" t="s">
        <v>47</v>
      </c>
      <c r="J168" s="80" t="s">
        <v>80</v>
      </c>
      <c r="K168" s="80" t="s">
        <v>81</v>
      </c>
      <c r="L168" s="80" t="s">
        <v>10</v>
      </c>
      <c r="M168" s="82">
        <v>159</v>
      </c>
      <c r="N168" s="82">
        <f>IF($O168="Income",$M168*'Lookup Values'!$H$3,$M168*'Lookup Values'!$H$2)</f>
        <v>60.42</v>
      </c>
      <c r="O168" s="80" t="str">
        <f t="shared" si="14"/>
        <v>Income</v>
      </c>
    </row>
    <row r="169" spans="1:15" x14ac:dyDescent="0.25">
      <c r="A169" s="80">
        <v>168</v>
      </c>
      <c r="B169" s="81">
        <v>39433</v>
      </c>
      <c r="C169" s="64">
        <f t="shared" si="10"/>
        <v>2007</v>
      </c>
      <c r="D169" s="64">
        <f t="shared" si="11"/>
        <v>12</v>
      </c>
      <c r="E169" s="64" t="str">
        <f>VLOOKUP($D169,'Lookup Values'!$A$2:$B$13,2)</f>
        <v>Dec</v>
      </c>
      <c r="F169" s="64">
        <f t="shared" si="12"/>
        <v>17</v>
      </c>
      <c r="G169" s="64">
        <f t="shared" si="13"/>
        <v>2</v>
      </c>
      <c r="H169" s="64" t="str">
        <f>VLOOKUP($G169, 'Lookup Values'!$D$2:$E$8, 2)</f>
        <v>Mon</v>
      </c>
      <c r="I169" s="80" t="s">
        <v>47</v>
      </c>
      <c r="J169" s="80" t="s">
        <v>78</v>
      </c>
      <c r="K169" s="80" t="s">
        <v>79</v>
      </c>
      <c r="L169" s="80" t="s">
        <v>23</v>
      </c>
      <c r="M169" s="82">
        <v>102</v>
      </c>
      <c r="N169" s="82">
        <f>IF($O169="Income",$M169*'Lookup Values'!$H$3,$M169*'Lookup Values'!$H$2)</f>
        <v>38.76</v>
      </c>
      <c r="O169" s="80" t="str">
        <f t="shared" si="14"/>
        <v>Income</v>
      </c>
    </row>
    <row r="170" spans="1:15" x14ac:dyDescent="0.25">
      <c r="A170" s="80">
        <v>169</v>
      </c>
      <c r="B170" s="81">
        <v>39434</v>
      </c>
      <c r="C170" s="64">
        <f t="shared" si="10"/>
        <v>2007</v>
      </c>
      <c r="D170" s="64">
        <f t="shared" si="11"/>
        <v>12</v>
      </c>
      <c r="E170" s="64" t="str">
        <f>VLOOKUP($D170,'Lookup Values'!$A$2:$B$13,2)</f>
        <v>Dec</v>
      </c>
      <c r="F170" s="64">
        <f t="shared" si="12"/>
        <v>18</v>
      </c>
      <c r="G170" s="64">
        <f t="shared" si="13"/>
        <v>3</v>
      </c>
      <c r="H170" s="64" t="str">
        <f>VLOOKUP($G170, 'Lookup Values'!$D$2:$E$8, 2)</f>
        <v>Tue</v>
      </c>
      <c r="I170" s="80" t="s">
        <v>47</v>
      </c>
      <c r="J170" s="80" t="s">
        <v>76</v>
      </c>
      <c r="K170" s="80" t="s">
        <v>77</v>
      </c>
      <c r="L170" s="80" t="s">
        <v>10</v>
      </c>
      <c r="M170" s="82">
        <v>121</v>
      </c>
      <c r="N170" s="82">
        <f>IF($O170="Income",$M170*'Lookup Values'!$H$3,$M170*'Lookup Values'!$H$2)</f>
        <v>45.980000000000004</v>
      </c>
      <c r="O170" s="80" t="str">
        <f t="shared" si="14"/>
        <v>Income</v>
      </c>
    </row>
    <row r="171" spans="1:15" x14ac:dyDescent="0.25">
      <c r="A171" s="80">
        <v>170</v>
      </c>
      <c r="B171" s="81">
        <v>39438</v>
      </c>
      <c r="C171" s="64">
        <f t="shared" si="10"/>
        <v>2007</v>
      </c>
      <c r="D171" s="64">
        <f t="shared" si="11"/>
        <v>12</v>
      </c>
      <c r="E171" s="64" t="str">
        <f>VLOOKUP($D171,'Lookup Values'!$A$2:$B$13,2)</f>
        <v>Dec</v>
      </c>
      <c r="F171" s="64">
        <f t="shared" si="12"/>
        <v>22</v>
      </c>
      <c r="G171" s="64">
        <f t="shared" si="13"/>
        <v>7</v>
      </c>
      <c r="H171" s="64" t="str">
        <f>VLOOKUP($G171, 'Lookup Values'!$D$2:$E$8, 2)</f>
        <v>Sat</v>
      </c>
      <c r="I171" s="80" t="s">
        <v>42</v>
      </c>
      <c r="J171" s="80" t="s">
        <v>43</v>
      </c>
      <c r="K171" s="80" t="s">
        <v>41</v>
      </c>
      <c r="L171" s="80" t="s">
        <v>20</v>
      </c>
      <c r="M171" s="82">
        <v>406</v>
      </c>
      <c r="N171" s="82">
        <f>IF($O171="Income",$M171*'Lookup Values'!$H$3,$M171*'Lookup Values'!$H$2)</f>
        <v>35.017499999999998</v>
      </c>
      <c r="O171" s="80" t="str">
        <f t="shared" si="14"/>
        <v>Expense</v>
      </c>
    </row>
    <row r="172" spans="1:15" x14ac:dyDescent="0.25">
      <c r="A172" s="80">
        <v>171</v>
      </c>
      <c r="B172" s="81">
        <v>39440</v>
      </c>
      <c r="C172" s="64">
        <f t="shared" si="10"/>
        <v>2007</v>
      </c>
      <c r="D172" s="64">
        <f t="shared" si="11"/>
        <v>12</v>
      </c>
      <c r="E172" s="64" t="str">
        <f>VLOOKUP($D172,'Lookup Values'!$A$2:$B$13,2)</f>
        <v>Dec</v>
      </c>
      <c r="F172" s="64">
        <f t="shared" si="12"/>
        <v>24</v>
      </c>
      <c r="G172" s="64">
        <f t="shared" si="13"/>
        <v>2</v>
      </c>
      <c r="H172" s="64" t="str">
        <f>VLOOKUP($G172, 'Lookup Values'!$D$2:$E$8, 2)</f>
        <v>Mon</v>
      </c>
      <c r="I172" s="80" t="s">
        <v>39</v>
      </c>
      <c r="J172" s="80" t="s">
        <v>40</v>
      </c>
      <c r="K172" s="80" t="s">
        <v>38</v>
      </c>
      <c r="L172" s="80" t="s">
        <v>10</v>
      </c>
      <c r="M172" s="82">
        <v>453</v>
      </c>
      <c r="N172" s="82">
        <f>IF($O172="Income",$M172*'Lookup Values'!$H$3,$M172*'Lookup Values'!$H$2)</f>
        <v>39.071249999999999</v>
      </c>
      <c r="O172" s="80" t="str">
        <f t="shared" si="14"/>
        <v>Expense</v>
      </c>
    </row>
    <row r="173" spans="1:15" x14ac:dyDescent="0.25">
      <c r="A173" s="80">
        <v>172</v>
      </c>
      <c r="B173" s="81">
        <v>39444</v>
      </c>
      <c r="C173" s="64">
        <f t="shared" si="10"/>
        <v>2007</v>
      </c>
      <c r="D173" s="64">
        <f t="shared" si="11"/>
        <v>12</v>
      </c>
      <c r="E173" s="64" t="str">
        <f>VLOOKUP($D173,'Lookup Values'!$A$2:$B$13,2)</f>
        <v>Dec</v>
      </c>
      <c r="F173" s="64">
        <f t="shared" si="12"/>
        <v>28</v>
      </c>
      <c r="G173" s="64">
        <f t="shared" si="13"/>
        <v>6</v>
      </c>
      <c r="H173" s="64" t="str">
        <f>VLOOKUP($G173, 'Lookup Values'!$D$2:$E$8, 2)</f>
        <v>Fri</v>
      </c>
      <c r="I173" s="80" t="s">
        <v>12</v>
      </c>
      <c r="J173" s="80" t="s">
        <v>37</v>
      </c>
      <c r="K173" s="80" t="s">
        <v>36</v>
      </c>
      <c r="L173" s="80" t="s">
        <v>10</v>
      </c>
      <c r="M173" s="82">
        <v>441</v>
      </c>
      <c r="N173" s="82">
        <f>IF($O173="Income",$M173*'Lookup Values'!$H$3,$M173*'Lookup Values'!$H$2)</f>
        <v>38.036249999999995</v>
      </c>
      <c r="O173" s="80" t="str">
        <f t="shared" si="14"/>
        <v>Expense</v>
      </c>
    </row>
    <row r="174" spans="1:15" x14ac:dyDescent="0.25">
      <c r="A174" s="80">
        <v>173</v>
      </c>
      <c r="B174" s="81">
        <v>39448</v>
      </c>
      <c r="C174" s="64">
        <f t="shared" si="10"/>
        <v>2008</v>
      </c>
      <c r="D174" s="64">
        <f t="shared" si="11"/>
        <v>1</v>
      </c>
      <c r="E174" s="64" t="str">
        <f>VLOOKUP($D174,'Lookup Values'!$A$2:$B$13,2)</f>
        <v>Jan</v>
      </c>
      <c r="F174" s="64">
        <f t="shared" si="12"/>
        <v>1</v>
      </c>
      <c r="G174" s="64">
        <f t="shared" si="13"/>
        <v>3</v>
      </c>
      <c r="H174" s="64" t="str">
        <f>VLOOKUP($G174, 'Lookup Values'!$D$2:$E$8, 2)</f>
        <v>Tue</v>
      </c>
      <c r="I174" s="80" t="s">
        <v>12</v>
      </c>
      <c r="J174" s="80" t="s">
        <v>13</v>
      </c>
      <c r="K174" s="80" t="s">
        <v>11</v>
      </c>
      <c r="L174" s="80" t="s">
        <v>10</v>
      </c>
      <c r="M174" s="82">
        <v>447</v>
      </c>
      <c r="N174" s="82">
        <f>IF($O174="Income",$M174*'Lookup Values'!$H$3,$M174*'Lookup Values'!$H$2)</f>
        <v>38.553749999999994</v>
      </c>
      <c r="O174" s="80" t="str">
        <f t="shared" si="14"/>
        <v>Expense</v>
      </c>
    </row>
    <row r="175" spans="1:15" x14ac:dyDescent="0.25">
      <c r="A175" s="80">
        <v>174</v>
      </c>
      <c r="B175" s="81">
        <v>39452</v>
      </c>
      <c r="C175" s="64">
        <f t="shared" si="10"/>
        <v>2008</v>
      </c>
      <c r="D175" s="64">
        <f t="shared" si="11"/>
        <v>1</v>
      </c>
      <c r="E175" s="64" t="str">
        <f>VLOOKUP($D175,'Lookup Values'!$A$2:$B$13,2)</f>
        <v>Jan</v>
      </c>
      <c r="F175" s="64">
        <f t="shared" si="12"/>
        <v>5</v>
      </c>
      <c r="G175" s="64">
        <f t="shared" si="13"/>
        <v>7</v>
      </c>
      <c r="H175" s="64" t="str">
        <f>VLOOKUP($G175, 'Lookup Values'!$D$2:$E$8, 2)</f>
        <v>Sat</v>
      </c>
      <c r="I175" s="80" t="s">
        <v>8</v>
      </c>
      <c r="J175" s="80" t="s">
        <v>9</v>
      </c>
      <c r="K175" s="80" t="s">
        <v>7</v>
      </c>
      <c r="L175" s="80" t="s">
        <v>20</v>
      </c>
      <c r="M175" s="82">
        <v>478</v>
      </c>
      <c r="N175" s="82">
        <f>IF($O175="Income",$M175*'Lookup Values'!$H$3,$M175*'Lookup Values'!$H$2)</f>
        <v>41.227499999999999</v>
      </c>
      <c r="O175" s="80" t="str">
        <f t="shared" si="14"/>
        <v>Expense</v>
      </c>
    </row>
    <row r="176" spans="1:15" x14ac:dyDescent="0.25">
      <c r="A176" s="80">
        <v>175</v>
      </c>
      <c r="B176" s="81">
        <v>39455</v>
      </c>
      <c r="C176" s="64">
        <f t="shared" si="10"/>
        <v>2008</v>
      </c>
      <c r="D176" s="64">
        <f t="shared" si="11"/>
        <v>1</v>
      </c>
      <c r="E176" s="64" t="str">
        <f>VLOOKUP($D176,'Lookup Values'!$A$2:$B$13,2)</f>
        <v>Jan</v>
      </c>
      <c r="F176" s="64">
        <f t="shared" si="12"/>
        <v>8</v>
      </c>
      <c r="G176" s="64">
        <f t="shared" si="13"/>
        <v>3</v>
      </c>
      <c r="H176" s="64" t="str">
        <f>VLOOKUP($G176, 'Lookup Values'!$D$2:$E$8, 2)</f>
        <v>Tue</v>
      </c>
      <c r="I176" s="80" t="s">
        <v>32</v>
      </c>
      <c r="J176" s="80" t="s">
        <v>33</v>
      </c>
      <c r="K176" s="80" t="s">
        <v>31</v>
      </c>
      <c r="L176" s="80" t="s">
        <v>10</v>
      </c>
      <c r="M176" s="82">
        <v>355</v>
      </c>
      <c r="N176" s="82">
        <f>IF($O176="Income",$M176*'Lookup Values'!$H$3,$M176*'Lookup Values'!$H$2)</f>
        <v>30.618749999999999</v>
      </c>
      <c r="O176" s="80" t="str">
        <f t="shared" si="14"/>
        <v>Expense</v>
      </c>
    </row>
    <row r="177" spans="1:15" x14ac:dyDescent="0.25">
      <c r="A177" s="80">
        <v>176</v>
      </c>
      <c r="B177" s="81">
        <v>39456</v>
      </c>
      <c r="C177" s="64">
        <f t="shared" si="10"/>
        <v>2008</v>
      </c>
      <c r="D177" s="64">
        <f t="shared" si="11"/>
        <v>1</v>
      </c>
      <c r="E177" s="64" t="str">
        <f>VLOOKUP($D177,'Lookup Values'!$A$2:$B$13,2)</f>
        <v>Jan</v>
      </c>
      <c r="F177" s="64">
        <f t="shared" si="12"/>
        <v>9</v>
      </c>
      <c r="G177" s="64">
        <f t="shared" si="13"/>
        <v>4</v>
      </c>
      <c r="H177" s="64" t="str">
        <f>VLOOKUP($G177, 'Lookup Values'!$D$2:$E$8, 2)</f>
        <v>Wed</v>
      </c>
      <c r="I177" s="80" t="s">
        <v>8</v>
      </c>
      <c r="J177" s="80" t="s">
        <v>9</v>
      </c>
      <c r="K177" s="80" t="s">
        <v>7</v>
      </c>
      <c r="L177" s="80" t="s">
        <v>23</v>
      </c>
      <c r="M177" s="82">
        <v>461</v>
      </c>
      <c r="N177" s="82">
        <f>IF($O177="Income",$M177*'Lookup Values'!$H$3,$M177*'Lookup Values'!$H$2)</f>
        <v>39.761249999999997</v>
      </c>
      <c r="O177" s="80" t="str">
        <f t="shared" si="14"/>
        <v>Expense</v>
      </c>
    </row>
    <row r="178" spans="1:15" x14ac:dyDescent="0.25">
      <c r="A178" s="80">
        <v>177</v>
      </c>
      <c r="B178" s="81">
        <v>39458</v>
      </c>
      <c r="C178" s="64">
        <f t="shared" si="10"/>
        <v>2008</v>
      </c>
      <c r="D178" s="64">
        <f t="shared" si="11"/>
        <v>1</v>
      </c>
      <c r="E178" s="64" t="str">
        <f>VLOOKUP($D178,'Lookup Values'!$A$2:$B$13,2)</f>
        <v>Jan</v>
      </c>
      <c r="F178" s="64">
        <f t="shared" si="12"/>
        <v>11</v>
      </c>
      <c r="G178" s="64">
        <f t="shared" si="13"/>
        <v>6</v>
      </c>
      <c r="H178" s="64" t="str">
        <f>VLOOKUP($G178, 'Lookup Values'!$D$2:$E$8, 2)</f>
        <v>Fri</v>
      </c>
      <c r="I178" s="80" t="s">
        <v>18</v>
      </c>
      <c r="J178" s="80" t="s">
        <v>19</v>
      </c>
      <c r="K178" s="80" t="s">
        <v>17</v>
      </c>
      <c r="L178" s="80" t="s">
        <v>20</v>
      </c>
      <c r="M178" s="82">
        <v>288</v>
      </c>
      <c r="N178" s="82">
        <f>IF($O178="Income",$M178*'Lookup Values'!$H$3,$M178*'Lookup Values'!$H$2)</f>
        <v>24.839999999999996</v>
      </c>
      <c r="O178" s="80" t="str">
        <f t="shared" si="14"/>
        <v>Expense</v>
      </c>
    </row>
    <row r="179" spans="1:15" x14ac:dyDescent="0.25">
      <c r="A179" s="80">
        <v>178</v>
      </c>
      <c r="B179" s="81">
        <v>39458</v>
      </c>
      <c r="C179" s="64">
        <f t="shared" si="10"/>
        <v>2008</v>
      </c>
      <c r="D179" s="64">
        <f t="shared" si="11"/>
        <v>1</v>
      </c>
      <c r="E179" s="64" t="str">
        <f>VLOOKUP($D179,'Lookup Values'!$A$2:$B$13,2)</f>
        <v>Jan</v>
      </c>
      <c r="F179" s="64">
        <f t="shared" si="12"/>
        <v>11</v>
      </c>
      <c r="G179" s="64">
        <f t="shared" si="13"/>
        <v>6</v>
      </c>
      <c r="H179" s="64" t="str">
        <f>VLOOKUP($G179, 'Lookup Values'!$D$2:$E$8, 2)</f>
        <v>Fri</v>
      </c>
      <c r="I179" s="80" t="s">
        <v>47</v>
      </c>
      <c r="J179" s="80" t="s">
        <v>80</v>
      </c>
      <c r="K179" s="80" t="s">
        <v>81</v>
      </c>
      <c r="L179" s="80" t="s">
        <v>10</v>
      </c>
      <c r="M179" s="82">
        <v>322</v>
      </c>
      <c r="N179" s="82">
        <f>IF($O179="Income",$M179*'Lookup Values'!$H$3,$M179*'Lookup Values'!$H$2)</f>
        <v>122.36</v>
      </c>
      <c r="O179" s="80" t="str">
        <f t="shared" si="14"/>
        <v>Income</v>
      </c>
    </row>
    <row r="180" spans="1:15" x14ac:dyDescent="0.25">
      <c r="A180" s="80">
        <v>179</v>
      </c>
      <c r="B180" s="81">
        <v>39459</v>
      </c>
      <c r="C180" s="64">
        <f t="shared" si="10"/>
        <v>2008</v>
      </c>
      <c r="D180" s="64">
        <f t="shared" si="11"/>
        <v>1</v>
      </c>
      <c r="E180" s="64" t="str">
        <f>VLOOKUP($D180,'Lookup Values'!$A$2:$B$13,2)</f>
        <v>Jan</v>
      </c>
      <c r="F180" s="64">
        <f t="shared" si="12"/>
        <v>12</v>
      </c>
      <c r="G180" s="64">
        <f t="shared" si="13"/>
        <v>7</v>
      </c>
      <c r="H180" s="64" t="str">
        <f>VLOOKUP($G180, 'Lookup Values'!$D$2:$E$8, 2)</f>
        <v>Sat</v>
      </c>
      <c r="I180" s="80" t="s">
        <v>8</v>
      </c>
      <c r="J180" s="80" t="s">
        <v>9</v>
      </c>
      <c r="K180" s="80" t="s">
        <v>7</v>
      </c>
      <c r="L180" s="80" t="s">
        <v>10</v>
      </c>
      <c r="M180" s="82">
        <v>311</v>
      </c>
      <c r="N180" s="82">
        <f>IF($O180="Income",$M180*'Lookup Values'!$H$3,$M180*'Lookup Values'!$H$2)</f>
        <v>26.823749999999997</v>
      </c>
      <c r="O180" s="80" t="str">
        <f t="shared" si="14"/>
        <v>Expense</v>
      </c>
    </row>
    <row r="181" spans="1:15" x14ac:dyDescent="0.25">
      <c r="A181" s="80">
        <v>180</v>
      </c>
      <c r="B181" s="81">
        <v>39461</v>
      </c>
      <c r="C181" s="64">
        <f t="shared" si="10"/>
        <v>2008</v>
      </c>
      <c r="D181" s="64">
        <f t="shared" si="11"/>
        <v>1</v>
      </c>
      <c r="E181" s="64" t="str">
        <f>VLOOKUP($D181,'Lookup Values'!$A$2:$B$13,2)</f>
        <v>Jan</v>
      </c>
      <c r="F181" s="64">
        <f t="shared" si="12"/>
        <v>14</v>
      </c>
      <c r="G181" s="64">
        <f t="shared" si="13"/>
        <v>2</v>
      </c>
      <c r="H181" s="64" t="str">
        <f>VLOOKUP($G181, 'Lookup Values'!$D$2:$E$8, 2)</f>
        <v>Mon</v>
      </c>
      <c r="I181" s="80" t="s">
        <v>12</v>
      </c>
      <c r="J181" s="80" t="s">
        <v>25</v>
      </c>
      <c r="K181" s="80" t="s">
        <v>24</v>
      </c>
      <c r="L181" s="80" t="s">
        <v>10</v>
      </c>
      <c r="M181" s="82">
        <v>461</v>
      </c>
      <c r="N181" s="82">
        <f>IF($O181="Income",$M181*'Lookup Values'!$H$3,$M181*'Lookup Values'!$H$2)</f>
        <v>39.761249999999997</v>
      </c>
      <c r="O181" s="80" t="str">
        <f t="shared" si="14"/>
        <v>Expense</v>
      </c>
    </row>
    <row r="182" spans="1:15" x14ac:dyDescent="0.25">
      <c r="A182" s="80">
        <v>181</v>
      </c>
      <c r="B182" s="81">
        <v>39463</v>
      </c>
      <c r="C182" s="64">
        <f t="shared" si="10"/>
        <v>2008</v>
      </c>
      <c r="D182" s="64">
        <f t="shared" si="11"/>
        <v>1</v>
      </c>
      <c r="E182" s="64" t="str">
        <f>VLOOKUP($D182,'Lookup Values'!$A$2:$B$13,2)</f>
        <v>Jan</v>
      </c>
      <c r="F182" s="64">
        <f t="shared" si="12"/>
        <v>16</v>
      </c>
      <c r="G182" s="64">
        <f t="shared" si="13"/>
        <v>4</v>
      </c>
      <c r="H182" s="64" t="str">
        <f>VLOOKUP($G182, 'Lookup Values'!$D$2:$E$8, 2)</f>
        <v>Wed</v>
      </c>
      <c r="I182" s="80" t="s">
        <v>18</v>
      </c>
      <c r="J182" s="80" t="s">
        <v>30</v>
      </c>
      <c r="K182" s="80" t="s">
        <v>29</v>
      </c>
      <c r="L182" s="80" t="s">
        <v>10</v>
      </c>
      <c r="M182" s="82">
        <v>295</v>
      </c>
      <c r="N182" s="82">
        <f>IF($O182="Income",$M182*'Lookup Values'!$H$3,$M182*'Lookup Values'!$H$2)</f>
        <v>25.443749999999998</v>
      </c>
      <c r="O182" s="80" t="str">
        <f t="shared" si="14"/>
        <v>Expense</v>
      </c>
    </row>
    <row r="183" spans="1:15" x14ac:dyDescent="0.25">
      <c r="A183" s="80">
        <v>182</v>
      </c>
      <c r="B183" s="81">
        <v>39464</v>
      </c>
      <c r="C183" s="64">
        <f t="shared" si="10"/>
        <v>2008</v>
      </c>
      <c r="D183" s="64">
        <f t="shared" si="11"/>
        <v>1</v>
      </c>
      <c r="E183" s="64" t="str">
        <f>VLOOKUP($D183,'Lookup Values'!$A$2:$B$13,2)</f>
        <v>Jan</v>
      </c>
      <c r="F183" s="64">
        <f t="shared" si="12"/>
        <v>17</v>
      </c>
      <c r="G183" s="64">
        <f t="shared" si="13"/>
        <v>5</v>
      </c>
      <c r="H183" s="64" t="str">
        <f>VLOOKUP($G183, 'Lookup Values'!$D$2:$E$8, 2)</f>
        <v>Thu</v>
      </c>
      <c r="I183" s="80" t="s">
        <v>42</v>
      </c>
      <c r="J183" s="80" t="s">
        <v>43</v>
      </c>
      <c r="K183" s="80" t="s">
        <v>41</v>
      </c>
      <c r="L183" s="80" t="s">
        <v>20</v>
      </c>
      <c r="M183" s="82">
        <v>467</v>
      </c>
      <c r="N183" s="82">
        <f>IF($O183="Income",$M183*'Lookup Values'!$H$3,$M183*'Lookup Values'!$H$2)</f>
        <v>40.278749999999995</v>
      </c>
      <c r="O183" s="80" t="str">
        <f t="shared" si="14"/>
        <v>Expense</v>
      </c>
    </row>
    <row r="184" spans="1:15" x14ac:dyDescent="0.25">
      <c r="A184" s="80">
        <v>183</v>
      </c>
      <c r="B184" s="81">
        <v>39465</v>
      </c>
      <c r="C184" s="64">
        <f t="shared" si="10"/>
        <v>2008</v>
      </c>
      <c r="D184" s="64">
        <f t="shared" si="11"/>
        <v>1</v>
      </c>
      <c r="E184" s="64" t="str">
        <f>VLOOKUP($D184,'Lookup Values'!$A$2:$B$13,2)</f>
        <v>Jan</v>
      </c>
      <c r="F184" s="64">
        <f t="shared" si="12"/>
        <v>18</v>
      </c>
      <c r="G184" s="64">
        <f t="shared" si="13"/>
        <v>6</v>
      </c>
      <c r="H184" s="64" t="str">
        <f>VLOOKUP($G184, 'Lookup Values'!$D$2:$E$8, 2)</f>
        <v>Fri</v>
      </c>
      <c r="I184" s="80" t="s">
        <v>47</v>
      </c>
      <c r="J184" s="80" t="s">
        <v>76</v>
      </c>
      <c r="K184" s="80" t="s">
        <v>77</v>
      </c>
      <c r="L184" s="80" t="s">
        <v>10</v>
      </c>
      <c r="M184" s="82">
        <v>435</v>
      </c>
      <c r="N184" s="82">
        <f>IF($O184="Income",$M184*'Lookup Values'!$H$3,$M184*'Lookup Values'!$H$2)</f>
        <v>165.3</v>
      </c>
      <c r="O184" s="80" t="str">
        <f t="shared" si="14"/>
        <v>Income</v>
      </c>
    </row>
    <row r="185" spans="1:15" x14ac:dyDescent="0.25">
      <c r="A185" s="80">
        <v>184</v>
      </c>
      <c r="B185" s="81">
        <v>39466</v>
      </c>
      <c r="C185" s="64">
        <f t="shared" si="10"/>
        <v>2008</v>
      </c>
      <c r="D185" s="64">
        <f t="shared" si="11"/>
        <v>1</v>
      </c>
      <c r="E185" s="64" t="str">
        <f>VLOOKUP($D185,'Lookup Values'!$A$2:$B$13,2)</f>
        <v>Jan</v>
      </c>
      <c r="F185" s="64">
        <f t="shared" si="12"/>
        <v>19</v>
      </c>
      <c r="G185" s="64">
        <f t="shared" si="13"/>
        <v>7</v>
      </c>
      <c r="H185" s="64" t="str">
        <f>VLOOKUP($G185, 'Lookup Values'!$D$2:$E$8, 2)</f>
        <v>Sat</v>
      </c>
      <c r="I185" s="80" t="s">
        <v>15</v>
      </c>
      <c r="J185" s="80" t="s">
        <v>16</v>
      </c>
      <c r="K185" s="80" t="s">
        <v>14</v>
      </c>
      <c r="L185" s="80" t="s">
        <v>10</v>
      </c>
      <c r="M185" s="82">
        <v>310</v>
      </c>
      <c r="N185" s="82">
        <f>IF($O185="Income",$M185*'Lookup Values'!$H$3,$M185*'Lookup Values'!$H$2)</f>
        <v>26.737499999999997</v>
      </c>
      <c r="O185" s="80" t="str">
        <f t="shared" si="14"/>
        <v>Expense</v>
      </c>
    </row>
    <row r="186" spans="1:15" x14ac:dyDescent="0.25">
      <c r="A186" s="80">
        <v>185</v>
      </c>
      <c r="B186" s="81">
        <v>39467</v>
      </c>
      <c r="C186" s="64">
        <f t="shared" si="10"/>
        <v>2008</v>
      </c>
      <c r="D186" s="64">
        <f t="shared" si="11"/>
        <v>1</v>
      </c>
      <c r="E186" s="64" t="str">
        <f>VLOOKUP($D186,'Lookup Values'!$A$2:$B$13,2)</f>
        <v>Jan</v>
      </c>
      <c r="F186" s="64">
        <f t="shared" si="12"/>
        <v>20</v>
      </c>
      <c r="G186" s="64">
        <f t="shared" si="13"/>
        <v>1</v>
      </c>
      <c r="H186" s="64" t="str">
        <f>VLOOKUP($G186, 'Lookup Values'!$D$2:$E$8, 2)</f>
        <v>Sun</v>
      </c>
      <c r="I186" s="80" t="s">
        <v>18</v>
      </c>
      <c r="J186" s="80" t="s">
        <v>30</v>
      </c>
      <c r="K186" s="80" t="s">
        <v>29</v>
      </c>
      <c r="L186" s="80" t="s">
        <v>23</v>
      </c>
      <c r="M186" s="82">
        <v>55</v>
      </c>
      <c r="N186" s="82">
        <f>IF($O186="Income",$M186*'Lookup Values'!$H$3,$M186*'Lookup Values'!$H$2)</f>
        <v>4.7437499999999995</v>
      </c>
      <c r="O186" s="80" t="str">
        <f t="shared" si="14"/>
        <v>Expense</v>
      </c>
    </row>
    <row r="187" spans="1:15" x14ac:dyDescent="0.25">
      <c r="A187" s="80">
        <v>186</v>
      </c>
      <c r="B187" s="81">
        <v>39470</v>
      </c>
      <c r="C187" s="64">
        <f t="shared" si="10"/>
        <v>2008</v>
      </c>
      <c r="D187" s="64">
        <f t="shared" si="11"/>
        <v>1</v>
      </c>
      <c r="E187" s="64" t="str">
        <f>VLOOKUP($D187,'Lookup Values'!$A$2:$B$13,2)</f>
        <v>Jan</v>
      </c>
      <c r="F187" s="64">
        <f t="shared" si="12"/>
        <v>23</v>
      </c>
      <c r="G187" s="64">
        <f t="shared" si="13"/>
        <v>4</v>
      </c>
      <c r="H187" s="64" t="str">
        <f>VLOOKUP($G187, 'Lookup Values'!$D$2:$E$8, 2)</f>
        <v>Wed</v>
      </c>
      <c r="I187" s="80" t="s">
        <v>32</v>
      </c>
      <c r="J187" s="80" t="s">
        <v>33</v>
      </c>
      <c r="K187" s="80" t="s">
        <v>31</v>
      </c>
      <c r="L187" s="80" t="s">
        <v>20</v>
      </c>
      <c r="M187" s="82">
        <v>19</v>
      </c>
      <c r="N187" s="82">
        <f>IF($O187="Income",$M187*'Lookup Values'!$H$3,$M187*'Lookup Values'!$H$2)</f>
        <v>1.6387499999999999</v>
      </c>
      <c r="O187" s="80" t="str">
        <f t="shared" si="14"/>
        <v>Expense</v>
      </c>
    </row>
    <row r="188" spans="1:15" x14ac:dyDescent="0.25">
      <c r="A188" s="80">
        <v>187</v>
      </c>
      <c r="B188" s="81">
        <v>39470</v>
      </c>
      <c r="C188" s="64">
        <f t="shared" si="10"/>
        <v>2008</v>
      </c>
      <c r="D188" s="64">
        <f t="shared" si="11"/>
        <v>1</v>
      </c>
      <c r="E188" s="64" t="str">
        <f>VLOOKUP($D188,'Lookup Values'!$A$2:$B$13,2)</f>
        <v>Jan</v>
      </c>
      <c r="F188" s="64">
        <f t="shared" si="12"/>
        <v>23</v>
      </c>
      <c r="G188" s="64">
        <f t="shared" si="13"/>
        <v>4</v>
      </c>
      <c r="H188" s="64" t="str">
        <f>VLOOKUP($G188, 'Lookup Values'!$D$2:$E$8, 2)</f>
        <v>Wed</v>
      </c>
      <c r="I188" s="80" t="s">
        <v>8</v>
      </c>
      <c r="J188" s="80" t="s">
        <v>22</v>
      </c>
      <c r="K188" s="80" t="s">
        <v>21</v>
      </c>
      <c r="L188" s="80" t="s">
        <v>20</v>
      </c>
      <c r="M188" s="82">
        <v>152</v>
      </c>
      <c r="N188" s="82">
        <f>IF($O188="Income",$M188*'Lookup Values'!$H$3,$M188*'Lookup Values'!$H$2)</f>
        <v>13.11</v>
      </c>
      <c r="O188" s="80" t="str">
        <f t="shared" si="14"/>
        <v>Expense</v>
      </c>
    </row>
    <row r="189" spans="1:15" x14ac:dyDescent="0.25">
      <c r="A189" s="80">
        <v>188</v>
      </c>
      <c r="B189" s="81">
        <v>39470</v>
      </c>
      <c r="C189" s="64">
        <f t="shared" si="10"/>
        <v>2008</v>
      </c>
      <c r="D189" s="64">
        <f t="shared" si="11"/>
        <v>1</v>
      </c>
      <c r="E189" s="64" t="str">
        <f>VLOOKUP($D189,'Lookup Values'!$A$2:$B$13,2)</f>
        <v>Jan</v>
      </c>
      <c r="F189" s="64">
        <f t="shared" si="12"/>
        <v>23</v>
      </c>
      <c r="G189" s="64">
        <f t="shared" si="13"/>
        <v>4</v>
      </c>
      <c r="H189" s="64" t="str">
        <f>VLOOKUP($G189, 'Lookup Values'!$D$2:$E$8, 2)</f>
        <v>Wed</v>
      </c>
      <c r="I189" s="80" t="s">
        <v>12</v>
      </c>
      <c r="J189" s="80" t="s">
        <v>13</v>
      </c>
      <c r="K189" s="80" t="s">
        <v>11</v>
      </c>
      <c r="L189" s="80" t="s">
        <v>10</v>
      </c>
      <c r="M189" s="82">
        <v>73</v>
      </c>
      <c r="N189" s="82">
        <f>IF($O189="Income",$M189*'Lookup Values'!$H$3,$M189*'Lookup Values'!$H$2)</f>
        <v>6.2962499999999997</v>
      </c>
      <c r="O189" s="80" t="str">
        <f t="shared" si="14"/>
        <v>Expense</v>
      </c>
    </row>
    <row r="190" spans="1:15" x14ac:dyDescent="0.25">
      <c r="A190" s="80">
        <v>189</v>
      </c>
      <c r="B190" s="81">
        <v>39471</v>
      </c>
      <c r="C190" s="64">
        <f t="shared" si="10"/>
        <v>2008</v>
      </c>
      <c r="D190" s="64">
        <f t="shared" si="11"/>
        <v>1</v>
      </c>
      <c r="E190" s="64" t="str">
        <f>VLOOKUP($D190,'Lookup Values'!$A$2:$B$13,2)</f>
        <v>Jan</v>
      </c>
      <c r="F190" s="64">
        <f t="shared" si="12"/>
        <v>24</v>
      </c>
      <c r="G190" s="64">
        <f t="shared" si="13"/>
        <v>5</v>
      </c>
      <c r="H190" s="64" t="str">
        <f>VLOOKUP($G190, 'Lookup Values'!$D$2:$E$8, 2)</f>
        <v>Thu</v>
      </c>
      <c r="I190" s="80" t="s">
        <v>18</v>
      </c>
      <c r="J190" s="80" t="s">
        <v>30</v>
      </c>
      <c r="K190" s="80" t="s">
        <v>29</v>
      </c>
      <c r="L190" s="80" t="s">
        <v>20</v>
      </c>
      <c r="M190" s="82">
        <v>353</v>
      </c>
      <c r="N190" s="82">
        <f>IF($O190="Income",$M190*'Lookup Values'!$H$3,$M190*'Lookup Values'!$H$2)</f>
        <v>30.446249999999999</v>
      </c>
      <c r="O190" s="80" t="str">
        <f t="shared" si="14"/>
        <v>Expense</v>
      </c>
    </row>
    <row r="191" spans="1:15" x14ac:dyDescent="0.25">
      <c r="A191" s="80">
        <v>190</v>
      </c>
      <c r="B191" s="81">
        <v>39472</v>
      </c>
      <c r="C191" s="64">
        <f t="shared" si="10"/>
        <v>2008</v>
      </c>
      <c r="D191" s="64">
        <f t="shared" si="11"/>
        <v>1</v>
      </c>
      <c r="E191" s="64" t="str">
        <f>VLOOKUP($D191,'Lookup Values'!$A$2:$B$13,2)</f>
        <v>Jan</v>
      </c>
      <c r="F191" s="64">
        <f t="shared" si="12"/>
        <v>25</v>
      </c>
      <c r="G191" s="64">
        <f t="shared" si="13"/>
        <v>6</v>
      </c>
      <c r="H191" s="64" t="str">
        <f>VLOOKUP($G191, 'Lookup Values'!$D$2:$E$8, 2)</f>
        <v>Fri</v>
      </c>
      <c r="I191" s="80" t="s">
        <v>12</v>
      </c>
      <c r="J191" s="80" t="s">
        <v>13</v>
      </c>
      <c r="K191" s="80" t="s">
        <v>11</v>
      </c>
      <c r="L191" s="80" t="s">
        <v>20</v>
      </c>
      <c r="M191" s="82">
        <v>105</v>
      </c>
      <c r="N191" s="82">
        <f>IF($O191="Income",$M191*'Lookup Values'!$H$3,$M191*'Lookup Values'!$H$2)</f>
        <v>9.0562499999999986</v>
      </c>
      <c r="O191" s="80" t="str">
        <f t="shared" si="14"/>
        <v>Expense</v>
      </c>
    </row>
    <row r="192" spans="1:15" x14ac:dyDescent="0.25">
      <c r="A192" s="80">
        <v>191</v>
      </c>
      <c r="B192" s="81">
        <v>39477</v>
      </c>
      <c r="C192" s="64">
        <f t="shared" si="10"/>
        <v>2008</v>
      </c>
      <c r="D192" s="64">
        <f t="shared" si="11"/>
        <v>1</v>
      </c>
      <c r="E192" s="64" t="str">
        <f>VLOOKUP($D192,'Lookup Values'!$A$2:$B$13,2)</f>
        <v>Jan</v>
      </c>
      <c r="F192" s="64">
        <f t="shared" si="12"/>
        <v>30</v>
      </c>
      <c r="G192" s="64">
        <f t="shared" si="13"/>
        <v>4</v>
      </c>
      <c r="H192" s="64" t="str">
        <f>VLOOKUP($G192, 'Lookup Values'!$D$2:$E$8, 2)</f>
        <v>Wed</v>
      </c>
      <c r="I192" s="80" t="s">
        <v>8</v>
      </c>
      <c r="J192" s="80" t="s">
        <v>22</v>
      </c>
      <c r="K192" s="80" t="s">
        <v>21</v>
      </c>
      <c r="L192" s="80" t="s">
        <v>20</v>
      </c>
      <c r="M192" s="82">
        <v>100</v>
      </c>
      <c r="N192" s="82">
        <f>IF($O192="Income",$M192*'Lookup Values'!$H$3,$M192*'Lookup Values'!$H$2)</f>
        <v>8.625</v>
      </c>
      <c r="O192" s="80" t="str">
        <f t="shared" si="14"/>
        <v>Expense</v>
      </c>
    </row>
    <row r="193" spans="1:15" x14ac:dyDescent="0.25">
      <c r="A193" s="80">
        <v>192</v>
      </c>
      <c r="B193" s="81">
        <v>39478</v>
      </c>
      <c r="C193" s="64">
        <f t="shared" si="10"/>
        <v>2008</v>
      </c>
      <c r="D193" s="64">
        <f t="shared" si="11"/>
        <v>1</v>
      </c>
      <c r="E193" s="64" t="str">
        <f>VLOOKUP($D193,'Lookup Values'!$A$2:$B$13,2)</f>
        <v>Jan</v>
      </c>
      <c r="F193" s="64">
        <f t="shared" si="12"/>
        <v>31</v>
      </c>
      <c r="G193" s="64">
        <f t="shared" si="13"/>
        <v>5</v>
      </c>
      <c r="H193" s="64" t="str">
        <f>VLOOKUP($G193, 'Lookup Values'!$D$2:$E$8, 2)</f>
        <v>Thu</v>
      </c>
      <c r="I193" s="80" t="s">
        <v>18</v>
      </c>
      <c r="J193" s="80" t="s">
        <v>30</v>
      </c>
      <c r="K193" s="80" t="s">
        <v>29</v>
      </c>
      <c r="L193" s="80" t="s">
        <v>20</v>
      </c>
      <c r="M193" s="82">
        <v>33</v>
      </c>
      <c r="N193" s="82">
        <f>IF($O193="Income",$M193*'Lookup Values'!$H$3,$M193*'Lookup Values'!$H$2)</f>
        <v>2.8462499999999999</v>
      </c>
      <c r="O193" s="80" t="str">
        <f t="shared" si="14"/>
        <v>Expense</v>
      </c>
    </row>
    <row r="194" spans="1:15" x14ac:dyDescent="0.25">
      <c r="A194" s="80">
        <v>193</v>
      </c>
      <c r="B194" s="81">
        <v>39479</v>
      </c>
      <c r="C194" s="64">
        <f t="shared" si="10"/>
        <v>2008</v>
      </c>
      <c r="D194" s="64">
        <f t="shared" si="11"/>
        <v>2</v>
      </c>
      <c r="E194" s="64" t="str">
        <f>VLOOKUP($D194,'Lookup Values'!$A$2:$B$13,2)</f>
        <v>Feb</v>
      </c>
      <c r="F194" s="64">
        <f t="shared" si="12"/>
        <v>1</v>
      </c>
      <c r="G194" s="64">
        <f t="shared" si="13"/>
        <v>6</v>
      </c>
      <c r="H194" s="64" t="str">
        <f>VLOOKUP($G194, 'Lookup Values'!$D$2:$E$8, 2)</f>
        <v>Fri</v>
      </c>
      <c r="I194" s="80" t="s">
        <v>32</v>
      </c>
      <c r="J194" s="80" t="s">
        <v>33</v>
      </c>
      <c r="K194" s="80" t="s">
        <v>31</v>
      </c>
      <c r="L194" s="80" t="s">
        <v>23</v>
      </c>
      <c r="M194" s="82">
        <v>152</v>
      </c>
      <c r="N194" s="82">
        <f>IF($O194="Income",$M194*'Lookup Values'!$H$3,$M194*'Lookup Values'!$H$2)</f>
        <v>13.11</v>
      </c>
      <c r="O194" s="80" t="str">
        <f t="shared" si="14"/>
        <v>Expense</v>
      </c>
    </row>
    <row r="195" spans="1:15" x14ac:dyDescent="0.25">
      <c r="A195" s="80">
        <v>194</v>
      </c>
      <c r="B195" s="81">
        <v>39479</v>
      </c>
      <c r="C195" s="64">
        <f t="shared" ref="C195:C258" si="15">YEAR($B195)</f>
        <v>2008</v>
      </c>
      <c r="D195" s="64">
        <f t="shared" ref="D195:D258" si="16">MONTH($B195)</f>
        <v>2</v>
      </c>
      <c r="E195" s="64" t="str">
        <f>VLOOKUP($D195,'Lookup Values'!$A$2:$B$13,2)</f>
        <v>Feb</v>
      </c>
      <c r="F195" s="64">
        <f t="shared" ref="F195:F258" si="17">DAY($B195)</f>
        <v>1</v>
      </c>
      <c r="G195" s="64">
        <f t="shared" ref="G195:G258" si="18">WEEKDAY($B195)</f>
        <v>6</v>
      </c>
      <c r="H195" s="64" t="str">
        <f>VLOOKUP($G195, 'Lookup Values'!$D$2:$E$8, 2)</f>
        <v>Fri</v>
      </c>
      <c r="I195" s="80" t="s">
        <v>18</v>
      </c>
      <c r="J195" s="80" t="s">
        <v>19</v>
      </c>
      <c r="K195" s="80" t="s">
        <v>17</v>
      </c>
      <c r="L195" s="80" t="s">
        <v>23</v>
      </c>
      <c r="M195" s="82">
        <v>7</v>
      </c>
      <c r="N195" s="82">
        <f>IF($O195="Income",$M195*'Lookup Values'!$H$3,$M195*'Lookup Values'!$H$2)</f>
        <v>0.60375000000000001</v>
      </c>
      <c r="O195" s="80" t="str">
        <f t="shared" ref="O195:O258" si="19">IF($I195="Income","Income","Expense")</f>
        <v>Expense</v>
      </c>
    </row>
    <row r="196" spans="1:15" x14ac:dyDescent="0.25">
      <c r="A196" s="80">
        <v>195</v>
      </c>
      <c r="B196" s="81">
        <v>39480</v>
      </c>
      <c r="C196" s="64">
        <f t="shared" si="15"/>
        <v>2008</v>
      </c>
      <c r="D196" s="64">
        <f t="shared" si="16"/>
        <v>2</v>
      </c>
      <c r="E196" s="64" t="str">
        <f>VLOOKUP($D196,'Lookup Values'!$A$2:$B$13,2)</f>
        <v>Feb</v>
      </c>
      <c r="F196" s="64">
        <f t="shared" si="17"/>
        <v>2</v>
      </c>
      <c r="G196" s="64">
        <f t="shared" si="18"/>
        <v>7</v>
      </c>
      <c r="H196" s="64" t="str">
        <f>VLOOKUP($G196, 'Lookup Values'!$D$2:$E$8, 2)</f>
        <v>Sat</v>
      </c>
      <c r="I196" s="80" t="s">
        <v>39</v>
      </c>
      <c r="J196" s="80" t="s">
        <v>40</v>
      </c>
      <c r="K196" s="80" t="s">
        <v>38</v>
      </c>
      <c r="L196" s="80" t="s">
        <v>10</v>
      </c>
      <c r="M196" s="82">
        <v>181</v>
      </c>
      <c r="N196" s="82">
        <f>IF($O196="Income",$M196*'Lookup Values'!$H$3,$M196*'Lookup Values'!$H$2)</f>
        <v>15.611249999999998</v>
      </c>
      <c r="O196" s="80" t="str">
        <f t="shared" si="19"/>
        <v>Expense</v>
      </c>
    </row>
    <row r="197" spans="1:15" x14ac:dyDescent="0.25">
      <c r="A197" s="80">
        <v>196</v>
      </c>
      <c r="B197" s="81">
        <v>39482</v>
      </c>
      <c r="C197" s="64">
        <f t="shared" si="15"/>
        <v>2008</v>
      </c>
      <c r="D197" s="64">
        <f t="shared" si="16"/>
        <v>2</v>
      </c>
      <c r="E197" s="64" t="str">
        <f>VLOOKUP($D197,'Lookup Values'!$A$2:$B$13,2)</f>
        <v>Feb</v>
      </c>
      <c r="F197" s="64">
        <f t="shared" si="17"/>
        <v>4</v>
      </c>
      <c r="G197" s="64">
        <f t="shared" si="18"/>
        <v>2</v>
      </c>
      <c r="H197" s="64" t="str">
        <f>VLOOKUP($G197, 'Lookup Values'!$D$2:$E$8, 2)</f>
        <v>Mon</v>
      </c>
      <c r="I197" s="80" t="s">
        <v>18</v>
      </c>
      <c r="J197" s="80" t="s">
        <v>30</v>
      </c>
      <c r="K197" s="80" t="s">
        <v>29</v>
      </c>
      <c r="L197" s="80" t="s">
        <v>23</v>
      </c>
      <c r="M197" s="82">
        <v>148</v>
      </c>
      <c r="N197" s="82">
        <f>IF($O197="Income",$M197*'Lookup Values'!$H$3,$M197*'Lookup Values'!$H$2)</f>
        <v>12.764999999999999</v>
      </c>
      <c r="O197" s="80" t="str">
        <f t="shared" si="19"/>
        <v>Expense</v>
      </c>
    </row>
    <row r="198" spans="1:15" x14ac:dyDescent="0.25">
      <c r="A198" s="80">
        <v>197</v>
      </c>
      <c r="B198" s="81">
        <v>39488</v>
      </c>
      <c r="C198" s="64">
        <f t="shared" si="15"/>
        <v>2008</v>
      </c>
      <c r="D198" s="64">
        <f t="shared" si="16"/>
        <v>2</v>
      </c>
      <c r="E198" s="64" t="str">
        <f>VLOOKUP($D198,'Lookup Values'!$A$2:$B$13,2)</f>
        <v>Feb</v>
      </c>
      <c r="F198" s="64">
        <f t="shared" si="17"/>
        <v>10</v>
      </c>
      <c r="G198" s="64">
        <f t="shared" si="18"/>
        <v>1</v>
      </c>
      <c r="H198" s="64" t="str">
        <f>VLOOKUP($G198, 'Lookup Values'!$D$2:$E$8, 2)</f>
        <v>Sun</v>
      </c>
      <c r="I198" s="80" t="s">
        <v>15</v>
      </c>
      <c r="J198" s="80" t="s">
        <v>16</v>
      </c>
      <c r="K198" s="80" t="s">
        <v>14</v>
      </c>
      <c r="L198" s="80" t="s">
        <v>10</v>
      </c>
      <c r="M198" s="82">
        <v>254</v>
      </c>
      <c r="N198" s="82">
        <f>IF($O198="Income",$M198*'Lookup Values'!$H$3,$M198*'Lookup Values'!$H$2)</f>
        <v>21.907499999999999</v>
      </c>
      <c r="O198" s="80" t="str">
        <f t="shared" si="19"/>
        <v>Expense</v>
      </c>
    </row>
    <row r="199" spans="1:15" x14ac:dyDescent="0.25">
      <c r="A199" s="80">
        <v>198</v>
      </c>
      <c r="B199" s="81">
        <v>39491</v>
      </c>
      <c r="C199" s="64">
        <f t="shared" si="15"/>
        <v>2008</v>
      </c>
      <c r="D199" s="64">
        <f t="shared" si="16"/>
        <v>2</v>
      </c>
      <c r="E199" s="64" t="str">
        <f>VLOOKUP($D199,'Lookup Values'!$A$2:$B$13,2)</f>
        <v>Feb</v>
      </c>
      <c r="F199" s="64">
        <f t="shared" si="17"/>
        <v>13</v>
      </c>
      <c r="G199" s="64">
        <f t="shared" si="18"/>
        <v>4</v>
      </c>
      <c r="H199" s="64" t="str">
        <f>VLOOKUP($G199, 'Lookup Values'!$D$2:$E$8, 2)</f>
        <v>Wed</v>
      </c>
      <c r="I199" s="80" t="s">
        <v>18</v>
      </c>
      <c r="J199" s="80" t="s">
        <v>19</v>
      </c>
      <c r="K199" s="80" t="s">
        <v>17</v>
      </c>
      <c r="L199" s="80" t="s">
        <v>20</v>
      </c>
      <c r="M199" s="82">
        <v>310</v>
      </c>
      <c r="N199" s="82">
        <f>IF($O199="Income",$M199*'Lookup Values'!$H$3,$M199*'Lookup Values'!$H$2)</f>
        <v>26.737499999999997</v>
      </c>
      <c r="O199" s="80" t="str">
        <f t="shared" si="19"/>
        <v>Expense</v>
      </c>
    </row>
    <row r="200" spans="1:15" x14ac:dyDescent="0.25">
      <c r="A200" s="80">
        <v>199</v>
      </c>
      <c r="B200" s="81">
        <v>39491</v>
      </c>
      <c r="C200" s="64">
        <f t="shared" si="15"/>
        <v>2008</v>
      </c>
      <c r="D200" s="64">
        <f t="shared" si="16"/>
        <v>2</v>
      </c>
      <c r="E200" s="64" t="str">
        <f>VLOOKUP($D200,'Lookup Values'!$A$2:$B$13,2)</f>
        <v>Feb</v>
      </c>
      <c r="F200" s="64">
        <f t="shared" si="17"/>
        <v>13</v>
      </c>
      <c r="G200" s="64">
        <f t="shared" si="18"/>
        <v>4</v>
      </c>
      <c r="H200" s="64" t="str">
        <f>VLOOKUP($G200, 'Lookup Values'!$D$2:$E$8, 2)</f>
        <v>Wed</v>
      </c>
      <c r="I200" s="80" t="s">
        <v>18</v>
      </c>
      <c r="J200" s="80" t="s">
        <v>30</v>
      </c>
      <c r="K200" s="80" t="s">
        <v>29</v>
      </c>
      <c r="L200" s="80" t="s">
        <v>10</v>
      </c>
      <c r="M200" s="82">
        <v>225</v>
      </c>
      <c r="N200" s="82">
        <f>IF($O200="Income",$M200*'Lookup Values'!$H$3,$M200*'Lookup Values'!$H$2)</f>
        <v>19.40625</v>
      </c>
      <c r="O200" s="80" t="str">
        <f t="shared" si="19"/>
        <v>Expense</v>
      </c>
    </row>
    <row r="201" spans="1:15" x14ac:dyDescent="0.25">
      <c r="A201" s="80">
        <v>200</v>
      </c>
      <c r="B201" s="81">
        <v>39491</v>
      </c>
      <c r="C201" s="64">
        <f t="shared" si="15"/>
        <v>2008</v>
      </c>
      <c r="D201" s="64">
        <f t="shared" si="16"/>
        <v>2</v>
      </c>
      <c r="E201" s="64" t="str">
        <f>VLOOKUP($D201,'Lookup Values'!$A$2:$B$13,2)</f>
        <v>Feb</v>
      </c>
      <c r="F201" s="64">
        <f t="shared" si="17"/>
        <v>13</v>
      </c>
      <c r="G201" s="64">
        <f t="shared" si="18"/>
        <v>4</v>
      </c>
      <c r="H201" s="64" t="str">
        <f>VLOOKUP($G201, 'Lookup Values'!$D$2:$E$8, 2)</f>
        <v>Wed</v>
      </c>
      <c r="I201" s="80" t="s">
        <v>27</v>
      </c>
      <c r="J201" s="80" t="s">
        <v>28</v>
      </c>
      <c r="K201" s="80" t="s">
        <v>26</v>
      </c>
      <c r="L201" s="80" t="s">
        <v>20</v>
      </c>
      <c r="M201" s="82">
        <v>192</v>
      </c>
      <c r="N201" s="82">
        <f>IF($O201="Income",$M201*'Lookup Values'!$H$3,$M201*'Lookup Values'!$H$2)</f>
        <v>16.559999999999999</v>
      </c>
      <c r="O201" s="80" t="str">
        <f t="shared" si="19"/>
        <v>Expense</v>
      </c>
    </row>
    <row r="202" spans="1:15" x14ac:dyDescent="0.25">
      <c r="A202" s="80">
        <v>201</v>
      </c>
      <c r="B202" s="81">
        <v>39492</v>
      </c>
      <c r="C202" s="64">
        <f t="shared" si="15"/>
        <v>2008</v>
      </c>
      <c r="D202" s="64">
        <f t="shared" si="16"/>
        <v>2</v>
      </c>
      <c r="E202" s="64" t="str">
        <f>VLOOKUP($D202,'Lookup Values'!$A$2:$B$13,2)</f>
        <v>Feb</v>
      </c>
      <c r="F202" s="64">
        <f t="shared" si="17"/>
        <v>14</v>
      </c>
      <c r="G202" s="64">
        <f t="shared" si="18"/>
        <v>5</v>
      </c>
      <c r="H202" s="64" t="str">
        <f>VLOOKUP($G202, 'Lookup Values'!$D$2:$E$8, 2)</f>
        <v>Thu</v>
      </c>
      <c r="I202" s="80" t="s">
        <v>47</v>
      </c>
      <c r="J202" s="80" t="s">
        <v>80</v>
      </c>
      <c r="K202" s="80" t="s">
        <v>81</v>
      </c>
      <c r="L202" s="80" t="s">
        <v>10</v>
      </c>
      <c r="M202" s="82">
        <v>277</v>
      </c>
      <c r="N202" s="82">
        <f>IF($O202="Income",$M202*'Lookup Values'!$H$3,$M202*'Lookup Values'!$H$2)</f>
        <v>105.26</v>
      </c>
      <c r="O202" s="80" t="str">
        <f t="shared" si="19"/>
        <v>Income</v>
      </c>
    </row>
    <row r="203" spans="1:15" x14ac:dyDescent="0.25">
      <c r="A203" s="80">
        <v>202</v>
      </c>
      <c r="B203" s="81">
        <v>39492</v>
      </c>
      <c r="C203" s="64">
        <f t="shared" si="15"/>
        <v>2008</v>
      </c>
      <c r="D203" s="64">
        <f t="shared" si="16"/>
        <v>2</v>
      </c>
      <c r="E203" s="64" t="str">
        <f>VLOOKUP($D203,'Lookup Values'!$A$2:$B$13,2)</f>
        <v>Feb</v>
      </c>
      <c r="F203" s="64">
        <f t="shared" si="17"/>
        <v>14</v>
      </c>
      <c r="G203" s="64">
        <f t="shared" si="18"/>
        <v>5</v>
      </c>
      <c r="H203" s="64" t="str">
        <f>VLOOKUP($G203, 'Lookup Values'!$D$2:$E$8, 2)</f>
        <v>Thu</v>
      </c>
      <c r="I203" s="80" t="s">
        <v>47</v>
      </c>
      <c r="J203" s="80" t="s">
        <v>78</v>
      </c>
      <c r="K203" s="80" t="s">
        <v>79</v>
      </c>
      <c r="L203" s="80" t="s">
        <v>23</v>
      </c>
      <c r="M203" s="82">
        <v>174</v>
      </c>
      <c r="N203" s="82">
        <f>IF($O203="Income",$M203*'Lookup Values'!$H$3,$M203*'Lookup Values'!$H$2)</f>
        <v>66.12</v>
      </c>
      <c r="O203" s="80" t="str">
        <f t="shared" si="19"/>
        <v>Income</v>
      </c>
    </row>
    <row r="204" spans="1:15" x14ac:dyDescent="0.25">
      <c r="A204" s="80">
        <v>203</v>
      </c>
      <c r="B204" s="81">
        <v>39493</v>
      </c>
      <c r="C204" s="64">
        <f t="shared" si="15"/>
        <v>2008</v>
      </c>
      <c r="D204" s="64">
        <f t="shared" si="16"/>
        <v>2</v>
      </c>
      <c r="E204" s="64" t="str">
        <f>VLOOKUP($D204,'Lookup Values'!$A$2:$B$13,2)</f>
        <v>Feb</v>
      </c>
      <c r="F204" s="64">
        <f t="shared" si="17"/>
        <v>15</v>
      </c>
      <c r="G204" s="64">
        <f t="shared" si="18"/>
        <v>6</v>
      </c>
      <c r="H204" s="64" t="str">
        <f>VLOOKUP($G204, 'Lookup Values'!$D$2:$E$8, 2)</f>
        <v>Fri</v>
      </c>
      <c r="I204" s="80" t="s">
        <v>47</v>
      </c>
      <c r="J204" s="80" t="s">
        <v>78</v>
      </c>
      <c r="K204" s="80" t="s">
        <v>79</v>
      </c>
      <c r="L204" s="80" t="s">
        <v>20</v>
      </c>
      <c r="M204" s="82">
        <v>68</v>
      </c>
      <c r="N204" s="82">
        <f>IF($O204="Income",$M204*'Lookup Values'!$H$3,$M204*'Lookup Values'!$H$2)</f>
        <v>25.84</v>
      </c>
      <c r="O204" s="80" t="str">
        <f t="shared" si="19"/>
        <v>Income</v>
      </c>
    </row>
    <row r="205" spans="1:15" x14ac:dyDescent="0.25">
      <c r="A205" s="80">
        <v>204</v>
      </c>
      <c r="B205" s="81">
        <v>39498</v>
      </c>
      <c r="C205" s="64">
        <f t="shared" si="15"/>
        <v>2008</v>
      </c>
      <c r="D205" s="64">
        <f t="shared" si="16"/>
        <v>2</v>
      </c>
      <c r="E205" s="64" t="str">
        <f>VLOOKUP($D205,'Lookup Values'!$A$2:$B$13,2)</f>
        <v>Feb</v>
      </c>
      <c r="F205" s="64">
        <f t="shared" si="17"/>
        <v>20</v>
      </c>
      <c r="G205" s="64">
        <f t="shared" si="18"/>
        <v>4</v>
      </c>
      <c r="H205" s="64" t="str">
        <f>VLOOKUP($G205, 'Lookup Values'!$D$2:$E$8, 2)</f>
        <v>Wed</v>
      </c>
      <c r="I205" s="80" t="s">
        <v>8</v>
      </c>
      <c r="J205" s="80" t="s">
        <v>9</v>
      </c>
      <c r="K205" s="80" t="s">
        <v>7</v>
      </c>
      <c r="L205" s="80" t="s">
        <v>10</v>
      </c>
      <c r="M205" s="82">
        <v>215</v>
      </c>
      <c r="N205" s="82">
        <f>IF($O205="Income",$M205*'Lookup Values'!$H$3,$M205*'Lookup Values'!$H$2)</f>
        <v>18.543749999999999</v>
      </c>
      <c r="O205" s="80" t="str">
        <f t="shared" si="19"/>
        <v>Expense</v>
      </c>
    </row>
    <row r="206" spans="1:15" x14ac:dyDescent="0.25">
      <c r="A206" s="80">
        <v>205</v>
      </c>
      <c r="B206" s="81">
        <v>39500</v>
      </c>
      <c r="C206" s="64">
        <f t="shared" si="15"/>
        <v>2008</v>
      </c>
      <c r="D206" s="64">
        <f t="shared" si="16"/>
        <v>2</v>
      </c>
      <c r="E206" s="64" t="str">
        <f>VLOOKUP($D206,'Lookup Values'!$A$2:$B$13,2)</f>
        <v>Feb</v>
      </c>
      <c r="F206" s="64">
        <f t="shared" si="17"/>
        <v>22</v>
      </c>
      <c r="G206" s="64">
        <f t="shared" si="18"/>
        <v>6</v>
      </c>
      <c r="H206" s="64" t="str">
        <f>VLOOKUP($G206, 'Lookup Values'!$D$2:$E$8, 2)</f>
        <v>Fri</v>
      </c>
      <c r="I206" s="80" t="s">
        <v>47</v>
      </c>
      <c r="J206" s="80" t="s">
        <v>78</v>
      </c>
      <c r="K206" s="80" t="s">
        <v>79</v>
      </c>
      <c r="L206" s="80" t="s">
        <v>23</v>
      </c>
      <c r="M206" s="82">
        <v>260</v>
      </c>
      <c r="N206" s="82">
        <f>IF($O206="Income",$M206*'Lookup Values'!$H$3,$M206*'Lookup Values'!$H$2)</f>
        <v>98.8</v>
      </c>
      <c r="O206" s="80" t="str">
        <f t="shared" si="19"/>
        <v>Income</v>
      </c>
    </row>
    <row r="207" spans="1:15" x14ac:dyDescent="0.25">
      <c r="A207" s="80">
        <v>206</v>
      </c>
      <c r="B207" s="81">
        <v>39500</v>
      </c>
      <c r="C207" s="64">
        <f t="shared" si="15"/>
        <v>2008</v>
      </c>
      <c r="D207" s="64">
        <f t="shared" si="16"/>
        <v>2</v>
      </c>
      <c r="E207" s="64" t="str">
        <f>VLOOKUP($D207,'Lookup Values'!$A$2:$B$13,2)</f>
        <v>Feb</v>
      </c>
      <c r="F207" s="64">
        <f t="shared" si="17"/>
        <v>22</v>
      </c>
      <c r="G207" s="64">
        <f t="shared" si="18"/>
        <v>6</v>
      </c>
      <c r="H207" s="64" t="str">
        <f>VLOOKUP($G207, 'Lookup Values'!$D$2:$E$8, 2)</f>
        <v>Fri</v>
      </c>
      <c r="I207" s="80" t="s">
        <v>18</v>
      </c>
      <c r="J207" s="80" t="s">
        <v>30</v>
      </c>
      <c r="K207" s="80" t="s">
        <v>29</v>
      </c>
      <c r="L207" s="80" t="s">
        <v>20</v>
      </c>
      <c r="M207" s="82">
        <v>137</v>
      </c>
      <c r="N207" s="82">
        <f>IF($O207="Income",$M207*'Lookup Values'!$H$3,$M207*'Lookup Values'!$H$2)</f>
        <v>11.816249999999998</v>
      </c>
      <c r="O207" s="80" t="str">
        <f t="shared" si="19"/>
        <v>Expense</v>
      </c>
    </row>
    <row r="208" spans="1:15" x14ac:dyDescent="0.25">
      <c r="A208" s="80">
        <v>207</v>
      </c>
      <c r="B208" s="81">
        <v>39502</v>
      </c>
      <c r="C208" s="64">
        <f t="shared" si="15"/>
        <v>2008</v>
      </c>
      <c r="D208" s="64">
        <f t="shared" si="16"/>
        <v>2</v>
      </c>
      <c r="E208" s="64" t="str">
        <f>VLOOKUP($D208,'Lookup Values'!$A$2:$B$13,2)</f>
        <v>Feb</v>
      </c>
      <c r="F208" s="64">
        <f t="shared" si="17"/>
        <v>24</v>
      </c>
      <c r="G208" s="64">
        <f t="shared" si="18"/>
        <v>1</v>
      </c>
      <c r="H208" s="64" t="str">
        <f>VLOOKUP($G208, 'Lookup Values'!$D$2:$E$8, 2)</f>
        <v>Sun</v>
      </c>
      <c r="I208" s="80" t="s">
        <v>18</v>
      </c>
      <c r="J208" s="80" t="s">
        <v>30</v>
      </c>
      <c r="K208" s="80" t="s">
        <v>29</v>
      </c>
      <c r="L208" s="80" t="s">
        <v>10</v>
      </c>
      <c r="M208" s="82">
        <v>102</v>
      </c>
      <c r="N208" s="82">
        <f>IF($O208="Income",$M208*'Lookup Values'!$H$3,$M208*'Lookup Values'!$H$2)</f>
        <v>8.7974999999999994</v>
      </c>
      <c r="O208" s="80" t="str">
        <f t="shared" si="19"/>
        <v>Expense</v>
      </c>
    </row>
    <row r="209" spans="1:15" x14ac:dyDescent="0.25">
      <c r="A209" s="80">
        <v>208</v>
      </c>
      <c r="B209" s="81">
        <v>39503</v>
      </c>
      <c r="C209" s="64">
        <f t="shared" si="15"/>
        <v>2008</v>
      </c>
      <c r="D209" s="64">
        <f t="shared" si="16"/>
        <v>2</v>
      </c>
      <c r="E209" s="64" t="str">
        <f>VLOOKUP($D209,'Lookup Values'!$A$2:$B$13,2)</f>
        <v>Feb</v>
      </c>
      <c r="F209" s="64">
        <f t="shared" si="17"/>
        <v>25</v>
      </c>
      <c r="G209" s="64">
        <f t="shared" si="18"/>
        <v>2</v>
      </c>
      <c r="H209" s="64" t="str">
        <f>VLOOKUP($G209, 'Lookup Values'!$D$2:$E$8, 2)</f>
        <v>Mon</v>
      </c>
      <c r="I209" s="80" t="s">
        <v>27</v>
      </c>
      <c r="J209" s="80" t="s">
        <v>28</v>
      </c>
      <c r="K209" s="80" t="s">
        <v>26</v>
      </c>
      <c r="L209" s="80" t="s">
        <v>23</v>
      </c>
      <c r="M209" s="82">
        <v>198</v>
      </c>
      <c r="N209" s="82">
        <f>IF($O209="Income",$M209*'Lookup Values'!$H$3,$M209*'Lookup Values'!$H$2)</f>
        <v>17.077499999999997</v>
      </c>
      <c r="O209" s="80" t="str">
        <f t="shared" si="19"/>
        <v>Expense</v>
      </c>
    </row>
    <row r="210" spans="1:15" x14ac:dyDescent="0.25">
      <c r="A210" s="80">
        <v>209</v>
      </c>
      <c r="B210" s="81">
        <v>39506</v>
      </c>
      <c r="C210" s="64">
        <f t="shared" si="15"/>
        <v>2008</v>
      </c>
      <c r="D210" s="64">
        <f t="shared" si="16"/>
        <v>2</v>
      </c>
      <c r="E210" s="64" t="str">
        <f>VLOOKUP($D210,'Lookup Values'!$A$2:$B$13,2)</f>
        <v>Feb</v>
      </c>
      <c r="F210" s="64">
        <f t="shared" si="17"/>
        <v>28</v>
      </c>
      <c r="G210" s="64">
        <f t="shared" si="18"/>
        <v>5</v>
      </c>
      <c r="H210" s="64" t="str">
        <f>VLOOKUP($G210, 'Lookup Values'!$D$2:$E$8, 2)</f>
        <v>Thu</v>
      </c>
      <c r="I210" s="80" t="s">
        <v>27</v>
      </c>
      <c r="J210" s="80" t="s">
        <v>28</v>
      </c>
      <c r="K210" s="80" t="s">
        <v>26</v>
      </c>
      <c r="L210" s="80" t="s">
        <v>20</v>
      </c>
      <c r="M210" s="82">
        <v>415</v>
      </c>
      <c r="N210" s="82">
        <f>IF($O210="Income",$M210*'Lookup Values'!$H$3,$M210*'Lookup Values'!$H$2)</f>
        <v>35.793749999999996</v>
      </c>
      <c r="O210" s="80" t="str">
        <f t="shared" si="19"/>
        <v>Expense</v>
      </c>
    </row>
    <row r="211" spans="1:15" x14ac:dyDescent="0.25">
      <c r="A211" s="80">
        <v>210</v>
      </c>
      <c r="B211" s="81">
        <v>39507</v>
      </c>
      <c r="C211" s="64">
        <f t="shared" si="15"/>
        <v>2008</v>
      </c>
      <c r="D211" s="64">
        <f t="shared" si="16"/>
        <v>2</v>
      </c>
      <c r="E211" s="64" t="str">
        <f>VLOOKUP($D211,'Lookup Values'!$A$2:$B$13,2)</f>
        <v>Feb</v>
      </c>
      <c r="F211" s="64">
        <f t="shared" si="17"/>
        <v>29</v>
      </c>
      <c r="G211" s="64">
        <f t="shared" si="18"/>
        <v>6</v>
      </c>
      <c r="H211" s="64" t="str">
        <f>VLOOKUP($G211, 'Lookup Values'!$D$2:$E$8, 2)</f>
        <v>Fri</v>
      </c>
      <c r="I211" s="80" t="s">
        <v>47</v>
      </c>
      <c r="J211" s="80" t="s">
        <v>76</v>
      </c>
      <c r="K211" s="80" t="s">
        <v>77</v>
      </c>
      <c r="L211" s="80" t="s">
        <v>10</v>
      </c>
      <c r="M211" s="82">
        <v>12</v>
      </c>
      <c r="N211" s="82">
        <f>IF($O211="Income",$M211*'Lookup Values'!$H$3,$M211*'Lookup Values'!$H$2)</f>
        <v>4.5600000000000005</v>
      </c>
      <c r="O211" s="80" t="str">
        <f t="shared" si="19"/>
        <v>Income</v>
      </c>
    </row>
    <row r="212" spans="1:15" x14ac:dyDescent="0.25">
      <c r="A212" s="80">
        <v>211</v>
      </c>
      <c r="B212" s="81">
        <v>39507</v>
      </c>
      <c r="C212" s="64">
        <f t="shared" si="15"/>
        <v>2008</v>
      </c>
      <c r="D212" s="64">
        <f t="shared" si="16"/>
        <v>2</v>
      </c>
      <c r="E212" s="64" t="str">
        <f>VLOOKUP($D212,'Lookup Values'!$A$2:$B$13,2)</f>
        <v>Feb</v>
      </c>
      <c r="F212" s="64">
        <f t="shared" si="17"/>
        <v>29</v>
      </c>
      <c r="G212" s="64">
        <f t="shared" si="18"/>
        <v>6</v>
      </c>
      <c r="H212" s="64" t="str">
        <f>VLOOKUP($G212, 'Lookup Values'!$D$2:$E$8, 2)</f>
        <v>Fri</v>
      </c>
      <c r="I212" s="80" t="s">
        <v>27</v>
      </c>
      <c r="J212" s="80" t="s">
        <v>28</v>
      </c>
      <c r="K212" s="80" t="s">
        <v>26</v>
      </c>
      <c r="L212" s="80" t="s">
        <v>23</v>
      </c>
      <c r="M212" s="82">
        <v>38</v>
      </c>
      <c r="N212" s="82">
        <f>IF($O212="Income",$M212*'Lookup Values'!$H$3,$M212*'Lookup Values'!$H$2)</f>
        <v>3.2774999999999999</v>
      </c>
      <c r="O212" s="80" t="str">
        <f t="shared" si="19"/>
        <v>Expense</v>
      </c>
    </row>
    <row r="213" spans="1:15" x14ac:dyDescent="0.25">
      <c r="A213" s="80">
        <v>212</v>
      </c>
      <c r="B213" s="81">
        <v>39508</v>
      </c>
      <c r="C213" s="64">
        <f t="shared" si="15"/>
        <v>2008</v>
      </c>
      <c r="D213" s="64">
        <f t="shared" si="16"/>
        <v>3</v>
      </c>
      <c r="E213" s="64" t="str">
        <f>VLOOKUP($D213,'Lookup Values'!$A$2:$B$13,2)</f>
        <v>Mar</v>
      </c>
      <c r="F213" s="64">
        <f t="shared" si="17"/>
        <v>1</v>
      </c>
      <c r="G213" s="64">
        <f t="shared" si="18"/>
        <v>7</v>
      </c>
      <c r="H213" s="64" t="str">
        <f>VLOOKUP($G213, 'Lookup Values'!$D$2:$E$8, 2)</f>
        <v>Sat</v>
      </c>
      <c r="I213" s="80" t="s">
        <v>18</v>
      </c>
      <c r="J213" s="80" t="s">
        <v>19</v>
      </c>
      <c r="K213" s="80" t="s">
        <v>17</v>
      </c>
      <c r="L213" s="80" t="s">
        <v>23</v>
      </c>
      <c r="M213" s="82">
        <v>122</v>
      </c>
      <c r="N213" s="82">
        <f>IF($O213="Income",$M213*'Lookup Values'!$H$3,$M213*'Lookup Values'!$H$2)</f>
        <v>10.522499999999999</v>
      </c>
      <c r="O213" s="80" t="str">
        <f t="shared" si="19"/>
        <v>Expense</v>
      </c>
    </row>
    <row r="214" spans="1:15" x14ac:dyDescent="0.25">
      <c r="A214" s="80">
        <v>213</v>
      </c>
      <c r="B214" s="81">
        <v>39510</v>
      </c>
      <c r="C214" s="64">
        <f t="shared" si="15"/>
        <v>2008</v>
      </c>
      <c r="D214" s="64">
        <f t="shared" si="16"/>
        <v>3</v>
      </c>
      <c r="E214" s="64" t="str">
        <f>VLOOKUP($D214,'Lookup Values'!$A$2:$B$13,2)</f>
        <v>Mar</v>
      </c>
      <c r="F214" s="64">
        <f t="shared" si="17"/>
        <v>3</v>
      </c>
      <c r="G214" s="64">
        <f t="shared" si="18"/>
        <v>2</v>
      </c>
      <c r="H214" s="64" t="str">
        <f>VLOOKUP($G214, 'Lookup Values'!$D$2:$E$8, 2)</f>
        <v>Mon</v>
      </c>
      <c r="I214" s="80" t="s">
        <v>18</v>
      </c>
      <c r="J214" s="80" t="s">
        <v>30</v>
      </c>
      <c r="K214" s="80" t="s">
        <v>29</v>
      </c>
      <c r="L214" s="80" t="s">
        <v>23</v>
      </c>
      <c r="M214" s="82">
        <v>466</v>
      </c>
      <c r="N214" s="82">
        <f>IF($O214="Income",$M214*'Lookup Values'!$H$3,$M214*'Lookup Values'!$H$2)</f>
        <v>40.192499999999995</v>
      </c>
      <c r="O214" s="80" t="str">
        <f t="shared" si="19"/>
        <v>Expense</v>
      </c>
    </row>
    <row r="215" spans="1:15" x14ac:dyDescent="0.25">
      <c r="A215" s="80">
        <v>214</v>
      </c>
      <c r="B215" s="81">
        <v>39510</v>
      </c>
      <c r="C215" s="64">
        <f t="shared" si="15"/>
        <v>2008</v>
      </c>
      <c r="D215" s="64">
        <f t="shared" si="16"/>
        <v>3</v>
      </c>
      <c r="E215" s="64" t="str">
        <f>VLOOKUP($D215,'Lookup Values'!$A$2:$B$13,2)</f>
        <v>Mar</v>
      </c>
      <c r="F215" s="64">
        <f t="shared" si="17"/>
        <v>3</v>
      </c>
      <c r="G215" s="64">
        <f t="shared" si="18"/>
        <v>2</v>
      </c>
      <c r="H215" s="64" t="str">
        <f>VLOOKUP($G215, 'Lookup Values'!$D$2:$E$8, 2)</f>
        <v>Mon</v>
      </c>
      <c r="I215" s="80" t="s">
        <v>42</v>
      </c>
      <c r="J215" s="80" t="s">
        <v>43</v>
      </c>
      <c r="K215" s="80" t="s">
        <v>41</v>
      </c>
      <c r="L215" s="80" t="s">
        <v>20</v>
      </c>
      <c r="M215" s="82">
        <v>32</v>
      </c>
      <c r="N215" s="82">
        <f>IF($O215="Income",$M215*'Lookup Values'!$H$3,$M215*'Lookup Values'!$H$2)</f>
        <v>2.76</v>
      </c>
      <c r="O215" s="80" t="str">
        <f t="shared" si="19"/>
        <v>Expense</v>
      </c>
    </row>
    <row r="216" spans="1:15" x14ac:dyDescent="0.25">
      <c r="A216" s="80">
        <v>215</v>
      </c>
      <c r="B216" s="81">
        <v>39514</v>
      </c>
      <c r="C216" s="64">
        <f t="shared" si="15"/>
        <v>2008</v>
      </c>
      <c r="D216" s="64">
        <f t="shared" si="16"/>
        <v>3</v>
      </c>
      <c r="E216" s="64" t="str">
        <f>VLOOKUP($D216,'Lookup Values'!$A$2:$B$13,2)</f>
        <v>Mar</v>
      </c>
      <c r="F216" s="64">
        <f t="shared" si="17"/>
        <v>7</v>
      </c>
      <c r="G216" s="64">
        <f t="shared" si="18"/>
        <v>6</v>
      </c>
      <c r="H216" s="64" t="str">
        <f>VLOOKUP($G216, 'Lookup Values'!$D$2:$E$8, 2)</f>
        <v>Fri</v>
      </c>
      <c r="I216" s="80" t="s">
        <v>47</v>
      </c>
      <c r="J216" s="80" t="s">
        <v>78</v>
      </c>
      <c r="K216" s="80" t="s">
        <v>79</v>
      </c>
      <c r="L216" s="80" t="s">
        <v>10</v>
      </c>
      <c r="M216" s="82">
        <v>309</v>
      </c>
      <c r="N216" s="82">
        <f>IF($O216="Income",$M216*'Lookup Values'!$H$3,$M216*'Lookup Values'!$H$2)</f>
        <v>117.42</v>
      </c>
      <c r="O216" s="80" t="str">
        <f t="shared" si="19"/>
        <v>Income</v>
      </c>
    </row>
    <row r="217" spans="1:15" x14ac:dyDescent="0.25">
      <c r="A217" s="80">
        <v>216</v>
      </c>
      <c r="B217" s="81">
        <v>39518</v>
      </c>
      <c r="C217" s="64">
        <f t="shared" si="15"/>
        <v>2008</v>
      </c>
      <c r="D217" s="64">
        <f t="shared" si="16"/>
        <v>3</v>
      </c>
      <c r="E217" s="64" t="str">
        <f>VLOOKUP($D217,'Lookup Values'!$A$2:$B$13,2)</f>
        <v>Mar</v>
      </c>
      <c r="F217" s="64">
        <f t="shared" si="17"/>
        <v>11</v>
      </c>
      <c r="G217" s="64">
        <f t="shared" si="18"/>
        <v>3</v>
      </c>
      <c r="H217" s="64" t="str">
        <f>VLOOKUP($G217, 'Lookup Values'!$D$2:$E$8, 2)</f>
        <v>Tue</v>
      </c>
      <c r="I217" s="80" t="s">
        <v>47</v>
      </c>
      <c r="J217" s="80" t="s">
        <v>80</v>
      </c>
      <c r="K217" s="80" t="s">
        <v>81</v>
      </c>
      <c r="L217" s="80" t="s">
        <v>20</v>
      </c>
      <c r="M217" s="82">
        <v>347</v>
      </c>
      <c r="N217" s="82">
        <f>IF($O217="Income",$M217*'Lookup Values'!$H$3,$M217*'Lookup Values'!$H$2)</f>
        <v>131.86000000000001</v>
      </c>
      <c r="O217" s="80" t="str">
        <f t="shared" si="19"/>
        <v>Income</v>
      </c>
    </row>
    <row r="218" spans="1:15" x14ac:dyDescent="0.25">
      <c r="A218" s="80">
        <v>217</v>
      </c>
      <c r="B218" s="81">
        <v>39523</v>
      </c>
      <c r="C218" s="64">
        <f t="shared" si="15"/>
        <v>2008</v>
      </c>
      <c r="D218" s="64">
        <f t="shared" si="16"/>
        <v>3</v>
      </c>
      <c r="E218" s="64" t="str">
        <f>VLOOKUP($D218,'Lookup Values'!$A$2:$B$13,2)</f>
        <v>Mar</v>
      </c>
      <c r="F218" s="64">
        <f t="shared" si="17"/>
        <v>16</v>
      </c>
      <c r="G218" s="64">
        <f t="shared" si="18"/>
        <v>1</v>
      </c>
      <c r="H218" s="64" t="str">
        <f>VLOOKUP($G218, 'Lookup Values'!$D$2:$E$8, 2)</f>
        <v>Sun</v>
      </c>
      <c r="I218" s="80" t="s">
        <v>12</v>
      </c>
      <c r="J218" s="80" t="s">
        <v>25</v>
      </c>
      <c r="K218" s="80" t="s">
        <v>24</v>
      </c>
      <c r="L218" s="80" t="s">
        <v>10</v>
      </c>
      <c r="M218" s="82">
        <v>387</v>
      </c>
      <c r="N218" s="82">
        <f>IF($O218="Income",$M218*'Lookup Values'!$H$3,$M218*'Lookup Values'!$H$2)</f>
        <v>33.378749999999997</v>
      </c>
      <c r="O218" s="80" t="str">
        <f t="shared" si="19"/>
        <v>Expense</v>
      </c>
    </row>
    <row r="219" spans="1:15" x14ac:dyDescent="0.25">
      <c r="A219" s="80">
        <v>218</v>
      </c>
      <c r="B219" s="81">
        <v>39524</v>
      </c>
      <c r="C219" s="64">
        <f t="shared" si="15"/>
        <v>2008</v>
      </c>
      <c r="D219" s="64">
        <f t="shared" si="16"/>
        <v>3</v>
      </c>
      <c r="E219" s="64" t="str">
        <f>VLOOKUP($D219,'Lookup Values'!$A$2:$B$13,2)</f>
        <v>Mar</v>
      </c>
      <c r="F219" s="64">
        <f t="shared" si="17"/>
        <v>17</v>
      </c>
      <c r="G219" s="64">
        <f t="shared" si="18"/>
        <v>2</v>
      </c>
      <c r="H219" s="64" t="str">
        <f>VLOOKUP($G219, 'Lookup Values'!$D$2:$E$8, 2)</f>
        <v>Mon</v>
      </c>
      <c r="I219" s="80" t="s">
        <v>12</v>
      </c>
      <c r="J219" s="80" t="s">
        <v>25</v>
      </c>
      <c r="K219" s="80" t="s">
        <v>24</v>
      </c>
      <c r="L219" s="80" t="s">
        <v>10</v>
      </c>
      <c r="M219" s="82">
        <v>440</v>
      </c>
      <c r="N219" s="82">
        <f>IF($O219="Income",$M219*'Lookup Values'!$H$3,$M219*'Lookup Values'!$H$2)</f>
        <v>37.949999999999996</v>
      </c>
      <c r="O219" s="80" t="str">
        <f t="shared" si="19"/>
        <v>Expense</v>
      </c>
    </row>
    <row r="220" spans="1:15" x14ac:dyDescent="0.25">
      <c r="A220" s="80">
        <v>219</v>
      </c>
      <c r="B220" s="81">
        <v>39524</v>
      </c>
      <c r="C220" s="64">
        <f t="shared" si="15"/>
        <v>2008</v>
      </c>
      <c r="D220" s="64">
        <f t="shared" si="16"/>
        <v>3</v>
      </c>
      <c r="E220" s="64" t="str">
        <f>VLOOKUP($D220,'Lookup Values'!$A$2:$B$13,2)</f>
        <v>Mar</v>
      </c>
      <c r="F220" s="64">
        <f t="shared" si="17"/>
        <v>17</v>
      </c>
      <c r="G220" s="64">
        <f t="shared" si="18"/>
        <v>2</v>
      </c>
      <c r="H220" s="64" t="str">
        <f>VLOOKUP($G220, 'Lookup Values'!$D$2:$E$8, 2)</f>
        <v>Mon</v>
      </c>
      <c r="I220" s="80" t="s">
        <v>12</v>
      </c>
      <c r="J220" s="80" t="s">
        <v>37</v>
      </c>
      <c r="K220" s="80" t="s">
        <v>36</v>
      </c>
      <c r="L220" s="80" t="s">
        <v>20</v>
      </c>
      <c r="M220" s="82">
        <v>207</v>
      </c>
      <c r="N220" s="82">
        <f>IF($O220="Income",$M220*'Lookup Values'!$H$3,$M220*'Lookup Values'!$H$2)</f>
        <v>17.853749999999998</v>
      </c>
      <c r="O220" s="80" t="str">
        <f t="shared" si="19"/>
        <v>Expense</v>
      </c>
    </row>
    <row r="221" spans="1:15" x14ac:dyDescent="0.25">
      <c r="A221" s="80">
        <v>220</v>
      </c>
      <c r="B221" s="81">
        <v>39525</v>
      </c>
      <c r="C221" s="64">
        <f t="shared" si="15"/>
        <v>2008</v>
      </c>
      <c r="D221" s="64">
        <f t="shared" si="16"/>
        <v>3</v>
      </c>
      <c r="E221" s="64" t="str">
        <f>VLOOKUP($D221,'Lookup Values'!$A$2:$B$13,2)</f>
        <v>Mar</v>
      </c>
      <c r="F221" s="64">
        <f t="shared" si="17"/>
        <v>18</v>
      </c>
      <c r="G221" s="64">
        <f t="shared" si="18"/>
        <v>3</v>
      </c>
      <c r="H221" s="64" t="str">
        <f>VLOOKUP($G221, 'Lookup Values'!$D$2:$E$8, 2)</f>
        <v>Tue</v>
      </c>
      <c r="I221" s="80" t="s">
        <v>42</v>
      </c>
      <c r="J221" s="80" t="s">
        <v>43</v>
      </c>
      <c r="K221" s="80" t="s">
        <v>41</v>
      </c>
      <c r="L221" s="80" t="s">
        <v>10</v>
      </c>
      <c r="M221" s="82">
        <v>368</v>
      </c>
      <c r="N221" s="82">
        <f>IF($O221="Income",$M221*'Lookup Values'!$H$3,$M221*'Lookup Values'!$H$2)</f>
        <v>31.74</v>
      </c>
      <c r="O221" s="80" t="str">
        <f t="shared" si="19"/>
        <v>Expense</v>
      </c>
    </row>
    <row r="222" spans="1:15" x14ac:dyDescent="0.25">
      <c r="A222" s="80">
        <v>221</v>
      </c>
      <c r="B222" s="81">
        <v>39529</v>
      </c>
      <c r="C222" s="64">
        <f t="shared" si="15"/>
        <v>2008</v>
      </c>
      <c r="D222" s="64">
        <f t="shared" si="16"/>
        <v>3</v>
      </c>
      <c r="E222" s="64" t="str">
        <f>VLOOKUP($D222,'Lookup Values'!$A$2:$B$13,2)</f>
        <v>Mar</v>
      </c>
      <c r="F222" s="64">
        <f t="shared" si="17"/>
        <v>22</v>
      </c>
      <c r="G222" s="64">
        <f t="shared" si="18"/>
        <v>7</v>
      </c>
      <c r="H222" s="64" t="str">
        <f>VLOOKUP($G222, 'Lookup Values'!$D$2:$E$8, 2)</f>
        <v>Sat</v>
      </c>
      <c r="I222" s="80" t="s">
        <v>12</v>
      </c>
      <c r="J222" s="80" t="s">
        <v>13</v>
      </c>
      <c r="K222" s="80" t="s">
        <v>11</v>
      </c>
      <c r="L222" s="80" t="s">
        <v>23</v>
      </c>
      <c r="M222" s="82">
        <v>148</v>
      </c>
      <c r="N222" s="82">
        <f>IF($O222="Income",$M222*'Lookup Values'!$H$3,$M222*'Lookup Values'!$H$2)</f>
        <v>12.764999999999999</v>
      </c>
      <c r="O222" s="80" t="str">
        <f t="shared" si="19"/>
        <v>Expense</v>
      </c>
    </row>
    <row r="223" spans="1:15" x14ac:dyDescent="0.25">
      <c r="A223" s="80">
        <v>222</v>
      </c>
      <c r="B223" s="81">
        <v>39531</v>
      </c>
      <c r="C223" s="64">
        <f t="shared" si="15"/>
        <v>2008</v>
      </c>
      <c r="D223" s="64">
        <f t="shared" si="16"/>
        <v>3</v>
      </c>
      <c r="E223" s="64" t="str">
        <f>VLOOKUP($D223,'Lookup Values'!$A$2:$B$13,2)</f>
        <v>Mar</v>
      </c>
      <c r="F223" s="64">
        <f t="shared" si="17"/>
        <v>24</v>
      </c>
      <c r="G223" s="64">
        <f t="shared" si="18"/>
        <v>2</v>
      </c>
      <c r="H223" s="64" t="str">
        <f>VLOOKUP($G223, 'Lookup Values'!$D$2:$E$8, 2)</f>
        <v>Mon</v>
      </c>
      <c r="I223" s="80" t="s">
        <v>39</v>
      </c>
      <c r="J223" s="80" t="s">
        <v>40</v>
      </c>
      <c r="K223" s="80" t="s">
        <v>38</v>
      </c>
      <c r="L223" s="80" t="s">
        <v>10</v>
      </c>
      <c r="M223" s="82">
        <v>187</v>
      </c>
      <c r="N223" s="82">
        <f>IF($O223="Income",$M223*'Lookup Values'!$H$3,$M223*'Lookup Values'!$H$2)</f>
        <v>16.12875</v>
      </c>
      <c r="O223" s="80" t="str">
        <f t="shared" si="19"/>
        <v>Expense</v>
      </c>
    </row>
    <row r="224" spans="1:15" x14ac:dyDescent="0.25">
      <c r="A224" s="80">
        <v>223</v>
      </c>
      <c r="B224" s="81">
        <v>39532</v>
      </c>
      <c r="C224" s="64">
        <f t="shared" si="15"/>
        <v>2008</v>
      </c>
      <c r="D224" s="64">
        <f t="shared" si="16"/>
        <v>3</v>
      </c>
      <c r="E224" s="64" t="str">
        <f>VLOOKUP($D224,'Lookup Values'!$A$2:$B$13,2)</f>
        <v>Mar</v>
      </c>
      <c r="F224" s="64">
        <f t="shared" si="17"/>
        <v>25</v>
      </c>
      <c r="G224" s="64">
        <f t="shared" si="18"/>
        <v>3</v>
      </c>
      <c r="H224" s="64" t="str">
        <f>VLOOKUP($G224, 'Lookup Values'!$D$2:$E$8, 2)</f>
        <v>Tue</v>
      </c>
      <c r="I224" s="80" t="s">
        <v>8</v>
      </c>
      <c r="J224" s="80" t="s">
        <v>9</v>
      </c>
      <c r="K224" s="80" t="s">
        <v>7</v>
      </c>
      <c r="L224" s="80" t="s">
        <v>10</v>
      </c>
      <c r="M224" s="82">
        <v>146</v>
      </c>
      <c r="N224" s="82">
        <f>IF($O224="Income",$M224*'Lookup Values'!$H$3,$M224*'Lookup Values'!$H$2)</f>
        <v>12.592499999999999</v>
      </c>
      <c r="O224" s="80" t="str">
        <f t="shared" si="19"/>
        <v>Expense</v>
      </c>
    </row>
    <row r="225" spans="1:15" x14ac:dyDescent="0.25">
      <c r="A225" s="80">
        <v>224</v>
      </c>
      <c r="B225" s="81">
        <v>39532</v>
      </c>
      <c r="C225" s="64">
        <f t="shared" si="15"/>
        <v>2008</v>
      </c>
      <c r="D225" s="64">
        <f t="shared" si="16"/>
        <v>3</v>
      </c>
      <c r="E225" s="64" t="str">
        <f>VLOOKUP($D225,'Lookup Values'!$A$2:$B$13,2)</f>
        <v>Mar</v>
      </c>
      <c r="F225" s="64">
        <f t="shared" si="17"/>
        <v>25</v>
      </c>
      <c r="G225" s="64">
        <f t="shared" si="18"/>
        <v>3</v>
      </c>
      <c r="H225" s="64" t="str">
        <f>VLOOKUP($G225, 'Lookup Values'!$D$2:$E$8, 2)</f>
        <v>Tue</v>
      </c>
      <c r="I225" s="80" t="s">
        <v>8</v>
      </c>
      <c r="J225" s="80" t="s">
        <v>9</v>
      </c>
      <c r="K225" s="80" t="s">
        <v>7</v>
      </c>
      <c r="L225" s="80" t="s">
        <v>20</v>
      </c>
      <c r="M225" s="82">
        <v>111</v>
      </c>
      <c r="N225" s="82">
        <f>IF($O225="Income",$M225*'Lookup Values'!$H$3,$M225*'Lookup Values'!$H$2)</f>
        <v>9.5737499999999986</v>
      </c>
      <c r="O225" s="80" t="str">
        <f t="shared" si="19"/>
        <v>Expense</v>
      </c>
    </row>
    <row r="226" spans="1:15" x14ac:dyDescent="0.25">
      <c r="A226" s="80">
        <v>225</v>
      </c>
      <c r="B226" s="81">
        <v>39532</v>
      </c>
      <c r="C226" s="64">
        <f t="shared" si="15"/>
        <v>2008</v>
      </c>
      <c r="D226" s="64">
        <f t="shared" si="16"/>
        <v>3</v>
      </c>
      <c r="E226" s="64" t="str">
        <f>VLOOKUP($D226,'Lookup Values'!$A$2:$B$13,2)</f>
        <v>Mar</v>
      </c>
      <c r="F226" s="64">
        <f t="shared" si="17"/>
        <v>25</v>
      </c>
      <c r="G226" s="64">
        <f t="shared" si="18"/>
        <v>3</v>
      </c>
      <c r="H226" s="64" t="str">
        <f>VLOOKUP($G226, 'Lookup Values'!$D$2:$E$8, 2)</f>
        <v>Tue</v>
      </c>
      <c r="I226" s="80" t="s">
        <v>18</v>
      </c>
      <c r="J226" s="80" t="s">
        <v>19</v>
      </c>
      <c r="K226" s="80" t="s">
        <v>17</v>
      </c>
      <c r="L226" s="80" t="s">
        <v>20</v>
      </c>
      <c r="M226" s="82">
        <v>91</v>
      </c>
      <c r="N226" s="82">
        <f>IF($O226="Income",$M226*'Lookup Values'!$H$3,$M226*'Lookup Values'!$H$2)</f>
        <v>7.848749999999999</v>
      </c>
      <c r="O226" s="80" t="str">
        <f t="shared" si="19"/>
        <v>Expense</v>
      </c>
    </row>
    <row r="227" spans="1:15" x14ac:dyDescent="0.25">
      <c r="A227" s="80">
        <v>226</v>
      </c>
      <c r="B227" s="81">
        <v>39532</v>
      </c>
      <c r="C227" s="64">
        <f t="shared" si="15"/>
        <v>2008</v>
      </c>
      <c r="D227" s="64">
        <f t="shared" si="16"/>
        <v>3</v>
      </c>
      <c r="E227" s="64" t="str">
        <f>VLOOKUP($D227,'Lookup Values'!$A$2:$B$13,2)</f>
        <v>Mar</v>
      </c>
      <c r="F227" s="64">
        <f t="shared" si="17"/>
        <v>25</v>
      </c>
      <c r="G227" s="64">
        <f t="shared" si="18"/>
        <v>3</v>
      </c>
      <c r="H227" s="64" t="str">
        <f>VLOOKUP($G227, 'Lookup Values'!$D$2:$E$8, 2)</f>
        <v>Tue</v>
      </c>
      <c r="I227" s="80" t="s">
        <v>15</v>
      </c>
      <c r="J227" s="80" t="s">
        <v>35</v>
      </c>
      <c r="K227" s="80" t="s">
        <v>34</v>
      </c>
      <c r="L227" s="80" t="s">
        <v>23</v>
      </c>
      <c r="M227" s="82">
        <v>369</v>
      </c>
      <c r="N227" s="82">
        <f>IF($O227="Income",$M227*'Lookup Values'!$H$3,$M227*'Lookup Values'!$H$2)</f>
        <v>31.826249999999998</v>
      </c>
      <c r="O227" s="80" t="str">
        <f t="shared" si="19"/>
        <v>Expense</v>
      </c>
    </row>
    <row r="228" spans="1:15" x14ac:dyDescent="0.25">
      <c r="A228" s="80">
        <v>227</v>
      </c>
      <c r="B228" s="81">
        <v>39533</v>
      </c>
      <c r="C228" s="64">
        <f t="shared" si="15"/>
        <v>2008</v>
      </c>
      <c r="D228" s="64">
        <f t="shared" si="16"/>
        <v>3</v>
      </c>
      <c r="E228" s="64" t="str">
        <f>VLOOKUP($D228,'Lookup Values'!$A$2:$B$13,2)</f>
        <v>Mar</v>
      </c>
      <c r="F228" s="64">
        <f t="shared" si="17"/>
        <v>26</v>
      </c>
      <c r="G228" s="64">
        <f t="shared" si="18"/>
        <v>4</v>
      </c>
      <c r="H228" s="64" t="str">
        <f>VLOOKUP($G228, 'Lookup Values'!$D$2:$E$8, 2)</f>
        <v>Wed</v>
      </c>
      <c r="I228" s="80" t="s">
        <v>12</v>
      </c>
      <c r="J228" s="80" t="s">
        <v>37</v>
      </c>
      <c r="K228" s="80" t="s">
        <v>36</v>
      </c>
      <c r="L228" s="80" t="s">
        <v>23</v>
      </c>
      <c r="M228" s="82">
        <v>311</v>
      </c>
      <c r="N228" s="82">
        <f>IF($O228="Income",$M228*'Lookup Values'!$H$3,$M228*'Lookup Values'!$H$2)</f>
        <v>26.823749999999997</v>
      </c>
      <c r="O228" s="80" t="str">
        <f t="shared" si="19"/>
        <v>Expense</v>
      </c>
    </row>
    <row r="229" spans="1:15" x14ac:dyDescent="0.25">
      <c r="A229" s="80">
        <v>228</v>
      </c>
      <c r="B229" s="81">
        <v>39537</v>
      </c>
      <c r="C229" s="64">
        <f t="shared" si="15"/>
        <v>2008</v>
      </c>
      <c r="D229" s="64">
        <f t="shared" si="16"/>
        <v>3</v>
      </c>
      <c r="E229" s="64" t="str">
        <f>VLOOKUP($D229,'Lookup Values'!$A$2:$B$13,2)</f>
        <v>Mar</v>
      </c>
      <c r="F229" s="64">
        <f t="shared" si="17"/>
        <v>30</v>
      </c>
      <c r="G229" s="64">
        <f t="shared" si="18"/>
        <v>1</v>
      </c>
      <c r="H229" s="64" t="str">
        <f>VLOOKUP($G229, 'Lookup Values'!$D$2:$E$8, 2)</f>
        <v>Sun</v>
      </c>
      <c r="I229" s="80" t="s">
        <v>47</v>
      </c>
      <c r="J229" s="80" t="s">
        <v>76</v>
      </c>
      <c r="K229" s="80" t="s">
        <v>77</v>
      </c>
      <c r="L229" s="80" t="s">
        <v>10</v>
      </c>
      <c r="M229" s="82">
        <v>490</v>
      </c>
      <c r="N229" s="82">
        <f>IF($O229="Income",$M229*'Lookup Values'!$H$3,$M229*'Lookup Values'!$H$2)</f>
        <v>186.2</v>
      </c>
      <c r="O229" s="80" t="str">
        <f t="shared" si="19"/>
        <v>Income</v>
      </c>
    </row>
    <row r="230" spans="1:15" x14ac:dyDescent="0.25">
      <c r="A230" s="80">
        <v>229</v>
      </c>
      <c r="B230" s="81">
        <v>39537</v>
      </c>
      <c r="C230" s="64">
        <f t="shared" si="15"/>
        <v>2008</v>
      </c>
      <c r="D230" s="64">
        <f t="shared" si="16"/>
        <v>3</v>
      </c>
      <c r="E230" s="64" t="str">
        <f>VLOOKUP($D230,'Lookup Values'!$A$2:$B$13,2)</f>
        <v>Mar</v>
      </c>
      <c r="F230" s="64">
        <f t="shared" si="17"/>
        <v>30</v>
      </c>
      <c r="G230" s="64">
        <f t="shared" si="18"/>
        <v>1</v>
      </c>
      <c r="H230" s="64" t="str">
        <f>VLOOKUP($G230, 'Lookup Values'!$D$2:$E$8, 2)</f>
        <v>Sun</v>
      </c>
      <c r="I230" s="80" t="s">
        <v>12</v>
      </c>
      <c r="J230" s="80" t="s">
        <v>25</v>
      </c>
      <c r="K230" s="80" t="s">
        <v>24</v>
      </c>
      <c r="L230" s="80" t="s">
        <v>20</v>
      </c>
      <c r="M230" s="82">
        <v>70</v>
      </c>
      <c r="N230" s="82">
        <f>IF($O230="Income",$M230*'Lookup Values'!$H$3,$M230*'Lookup Values'!$H$2)</f>
        <v>6.0374999999999996</v>
      </c>
      <c r="O230" s="80" t="str">
        <f t="shared" si="19"/>
        <v>Expense</v>
      </c>
    </row>
    <row r="231" spans="1:15" x14ac:dyDescent="0.25">
      <c r="A231" s="80">
        <v>230</v>
      </c>
      <c r="B231" s="81">
        <v>39537</v>
      </c>
      <c r="C231" s="64">
        <f t="shared" si="15"/>
        <v>2008</v>
      </c>
      <c r="D231" s="64">
        <f t="shared" si="16"/>
        <v>3</v>
      </c>
      <c r="E231" s="64" t="str">
        <f>VLOOKUP($D231,'Lookup Values'!$A$2:$B$13,2)</f>
        <v>Mar</v>
      </c>
      <c r="F231" s="64">
        <f t="shared" si="17"/>
        <v>30</v>
      </c>
      <c r="G231" s="64">
        <f t="shared" si="18"/>
        <v>1</v>
      </c>
      <c r="H231" s="64" t="str">
        <f>VLOOKUP($G231, 'Lookup Values'!$D$2:$E$8, 2)</f>
        <v>Sun</v>
      </c>
      <c r="I231" s="80" t="s">
        <v>18</v>
      </c>
      <c r="J231" s="80" t="s">
        <v>30</v>
      </c>
      <c r="K231" s="80" t="s">
        <v>29</v>
      </c>
      <c r="L231" s="80" t="s">
        <v>20</v>
      </c>
      <c r="M231" s="82">
        <v>19</v>
      </c>
      <c r="N231" s="82">
        <f>IF($O231="Income",$M231*'Lookup Values'!$H$3,$M231*'Lookup Values'!$H$2)</f>
        <v>1.6387499999999999</v>
      </c>
      <c r="O231" s="80" t="str">
        <f t="shared" si="19"/>
        <v>Expense</v>
      </c>
    </row>
    <row r="232" spans="1:15" x14ac:dyDescent="0.25">
      <c r="A232" s="80">
        <v>231</v>
      </c>
      <c r="B232" s="81">
        <v>39538</v>
      </c>
      <c r="C232" s="64">
        <f t="shared" si="15"/>
        <v>2008</v>
      </c>
      <c r="D232" s="64">
        <f t="shared" si="16"/>
        <v>3</v>
      </c>
      <c r="E232" s="64" t="str">
        <f>VLOOKUP($D232,'Lookup Values'!$A$2:$B$13,2)</f>
        <v>Mar</v>
      </c>
      <c r="F232" s="64">
        <f t="shared" si="17"/>
        <v>31</v>
      </c>
      <c r="G232" s="64">
        <f t="shared" si="18"/>
        <v>2</v>
      </c>
      <c r="H232" s="64" t="str">
        <f>VLOOKUP($G232, 'Lookup Values'!$D$2:$E$8, 2)</f>
        <v>Mon</v>
      </c>
      <c r="I232" s="80" t="s">
        <v>12</v>
      </c>
      <c r="J232" s="80" t="s">
        <v>37</v>
      </c>
      <c r="K232" s="80" t="s">
        <v>36</v>
      </c>
      <c r="L232" s="80" t="s">
        <v>20</v>
      </c>
      <c r="M232" s="82">
        <v>88</v>
      </c>
      <c r="N232" s="82">
        <f>IF($O232="Income",$M232*'Lookup Values'!$H$3,$M232*'Lookup Values'!$H$2)</f>
        <v>7.59</v>
      </c>
      <c r="O232" s="80" t="str">
        <f t="shared" si="19"/>
        <v>Expense</v>
      </c>
    </row>
    <row r="233" spans="1:15" x14ac:dyDescent="0.25">
      <c r="A233" s="80">
        <v>232</v>
      </c>
      <c r="B233" s="81">
        <v>39540</v>
      </c>
      <c r="C233" s="64">
        <f t="shared" si="15"/>
        <v>2008</v>
      </c>
      <c r="D233" s="64">
        <f t="shared" si="16"/>
        <v>4</v>
      </c>
      <c r="E233" s="64" t="str">
        <f>VLOOKUP($D233,'Lookup Values'!$A$2:$B$13,2)</f>
        <v>Apr</v>
      </c>
      <c r="F233" s="64">
        <f t="shared" si="17"/>
        <v>2</v>
      </c>
      <c r="G233" s="64">
        <f t="shared" si="18"/>
        <v>4</v>
      </c>
      <c r="H233" s="64" t="str">
        <f>VLOOKUP($G233, 'Lookup Values'!$D$2:$E$8, 2)</f>
        <v>Wed</v>
      </c>
      <c r="I233" s="80" t="s">
        <v>32</v>
      </c>
      <c r="J233" s="80" t="s">
        <v>33</v>
      </c>
      <c r="K233" s="80" t="s">
        <v>31</v>
      </c>
      <c r="L233" s="80" t="s">
        <v>10</v>
      </c>
      <c r="M233" s="82">
        <v>100</v>
      </c>
      <c r="N233" s="82">
        <f>IF($O233="Income",$M233*'Lookup Values'!$H$3,$M233*'Lookup Values'!$H$2)</f>
        <v>8.625</v>
      </c>
      <c r="O233" s="80" t="str">
        <f t="shared" si="19"/>
        <v>Expense</v>
      </c>
    </row>
    <row r="234" spans="1:15" x14ac:dyDescent="0.25">
      <c r="A234" s="80">
        <v>233</v>
      </c>
      <c r="B234" s="81">
        <v>39543</v>
      </c>
      <c r="C234" s="64">
        <f t="shared" si="15"/>
        <v>2008</v>
      </c>
      <c r="D234" s="64">
        <f t="shared" si="16"/>
        <v>4</v>
      </c>
      <c r="E234" s="64" t="str">
        <f>VLOOKUP($D234,'Lookup Values'!$A$2:$B$13,2)</f>
        <v>Apr</v>
      </c>
      <c r="F234" s="64">
        <f t="shared" si="17"/>
        <v>5</v>
      </c>
      <c r="G234" s="64">
        <f t="shared" si="18"/>
        <v>7</v>
      </c>
      <c r="H234" s="64" t="str">
        <f>VLOOKUP($G234, 'Lookup Values'!$D$2:$E$8, 2)</f>
        <v>Sat</v>
      </c>
      <c r="I234" s="80" t="s">
        <v>12</v>
      </c>
      <c r="J234" s="80" t="s">
        <v>25</v>
      </c>
      <c r="K234" s="80" t="s">
        <v>24</v>
      </c>
      <c r="L234" s="80" t="s">
        <v>20</v>
      </c>
      <c r="M234" s="82">
        <v>221</v>
      </c>
      <c r="N234" s="82">
        <f>IF($O234="Income",$M234*'Lookup Values'!$H$3,$M234*'Lookup Values'!$H$2)</f>
        <v>19.061249999999998</v>
      </c>
      <c r="O234" s="80" t="str">
        <f t="shared" si="19"/>
        <v>Expense</v>
      </c>
    </row>
    <row r="235" spans="1:15" x14ac:dyDescent="0.25">
      <c r="A235" s="80">
        <v>234</v>
      </c>
      <c r="B235" s="81">
        <v>39543</v>
      </c>
      <c r="C235" s="64">
        <f t="shared" si="15"/>
        <v>2008</v>
      </c>
      <c r="D235" s="64">
        <f t="shared" si="16"/>
        <v>4</v>
      </c>
      <c r="E235" s="64" t="str">
        <f>VLOOKUP($D235,'Lookup Values'!$A$2:$B$13,2)</f>
        <v>Apr</v>
      </c>
      <c r="F235" s="64">
        <f t="shared" si="17"/>
        <v>5</v>
      </c>
      <c r="G235" s="64">
        <f t="shared" si="18"/>
        <v>7</v>
      </c>
      <c r="H235" s="64" t="str">
        <f>VLOOKUP($G235, 'Lookup Values'!$D$2:$E$8, 2)</f>
        <v>Sat</v>
      </c>
      <c r="I235" s="80" t="s">
        <v>12</v>
      </c>
      <c r="J235" s="80" t="s">
        <v>13</v>
      </c>
      <c r="K235" s="80" t="s">
        <v>11</v>
      </c>
      <c r="L235" s="80" t="s">
        <v>23</v>
      </c>
      <c r="M235" s="82">
        <v>420</v>
      </c>
      <c r="N235" s="82">
        <f>IF($O235="Income",$M235*'Lookup Values'!$H$3,$M235*'Lookup Values'!$H$2)</f>
        <v>36.224999999999994</v>
      </c>
      <c r="O235" s="80" t="str">
        <f t="shared" si="19"/>
        <v>Expense</v>
      </c>
    </row>
    <row r="236" spans="1:15" x14ac:dyDescent="0.25">
      <c r="A236" s="80">
        <v>235</v>
      </c>
      <c r="B236" s="81">
        <v>39545</v>
      </c>
      <c r="C236" s="64">
        <f t="shared" si="15"/>
        <v>2008</v>
      </c>
      <c r="D236" s="64">
        <f t="shared" si="16"/>
        <v>4</v>
      </c>
      <c r="E236" s="64" t="str">
        <f>VLOOKUP($D236,'Lookup Values'!$A$2:$B$13,2)</f>
        <v>Apr</v>
      </c>
      <c r="F236" s="64">
        <f t="shared" si="17"/>
        <v>7</v>
      </c>
      <c r="G236" s="64">
        <f t="shared" si="18"/>
        <v>2</v>
      </c>
      <c r="H236" s="64" t="str">
        <f>VLOOKUP($G236, 'Lookup Values'!$D$2:$E$8, 2)</f>
        <v>Mon</v>
      </c>
      <c r="I236" s="80" t="s">
        <v>39</v>
      </c>
      <c r="J236" s="80" t="s">
        <v>40</v>
      </c>
      <c r="K236" s="80" t="s">
        <v>38</v>
      </c>
      <c r="L236" s="80" t="s">
        <v>10</v>
      </c>
      <c r="M236" s="82">
        <v>455</v>
      </c>
      <c r="N236" s="82">
        <f>IF($O236="Income",$M236*'Lookup Values'!$H$3,$M236*'Lookup Values'!$H$2)</f>
        <v>39.243749999999999</v>
      </c>
      <c r="O236" s="80" t="str">
        <f t="shared" si="19"/>
        <v>Expense</v>
      </c>
    </row>
    <row r="237" spans="1:15" x14ac:dyDescent="0.25">
      <c r="A237" s="80">
        <v>236</v>
      </c>
      <c r="B237" s="81">
        <v>39545</v>
      </c>
      <c r="C237" s="64">
        <f t="shared" si="15"/>
        <v>2008</v>
      </c>
      <c r="D237" s="64">
        <f t="shared" si="16"/>
        <v>4</v>
      </c>
      <c r="E237" s="64" t="str">
        <f>VLOOKUP($D237,'Lookup Values'!$A$2:$B$13,2)</f>
        <v>Apr</v>
      </c>
      <c r="F237" s="64">
        <f t="shared" si="17"/>
        <v>7</v>
      </c>
      <c r="G237" s="64">
        <f t="shared" si="18"/>
        <v>2</v>
      </c>
      <c r="H237" s="64" t="str">
        <f>VLOOKUP($G237, 'Lookup Values'!$D$2:$E$8, 2)</f>
        <v>Mon</v>
      </c>
      <c r="I237" s="80" t="s">
        <v>42</v>
      </c>
      <c r="J237" s="80" t="s">
        <v>43</v>
      </c>
      <c r="K237" s="80" t="s">
        <v>41</v>
      </c>
      <c r="L237" s="80" t="s">
        <v>10</v>
      </c>
      <c r="M237" s="82">
        <v>344</v>
      </c>
      <c r="N237" s="82">
        <f>IF($O237="Income",$M237*'Lookup Values'!$H$3,$M237*'Lookup Values'!$H$2)</f>
        <v>29.669999999999998</v>
      </c>
      <c r="O237" s="80" t="str">
        <f t="shared" si="19"/>
        <v>Expense</v>
      </c>
    </row>
    <row r="238" spans="1:15" x14ac:dyDescent="0.25">
      <c r="A238" s="80">
        <v>237</v>
      </c>
      <c r="B238" s="81">
        <v>39545</v>
      </c>
      <c r="C238" s="64">
        <f t="shared" si="15"/>
        <v>2008</v>
      </c>
      <c r="D238" s="64">
        <f t="shared" si="16"/>
        <v>4</v>
      </c>
      <c r="E238" s="64" t="str">
        <f>VLOOKUP($D238,'Lookup Values'!$A$2:$B$13,2)</f>
        <v>Apr</v>
      </c>
      <c r="F238" s="64">
        <f t="shared" si="17"/>
        <v>7</v>
      </c>
      <c r="G238" s="64">
        <f t="shared" si="18"/>
        <v>2</v>
      </c>
      <c r="H238" s="64" t="str">
        <f>VLOOKUP($G238, 'Lookup Values'!$D$2:$E$8, 2)</f>
        <v>Mon</v>
      </c>
      <c r="I238" s="80" t="s">
        <v>27</v>
      </c>
      <c r="J238" s="80" t="s">
        <v>28</v>
      </c>
      <c r="K238" s="80" t="s">
        <v>26</v>
      </c>
      <c r="L238" s="80" t="s">
        <v>10</v>
      </c>
      <c r="M238" s="82">
        <v>49</v>
      </c>
      <c r="N238" s="82">
        <f>IF($O238="Income",$M238*'Lookup Values'!$H$3,$M238*'Lookup Values'!$H$2)</f>
        <v>4.2262499999999994</v>
      </c>
      <c r="O238" s="80" t="str">
        <f t="shared" si="19"/>
        <v>Expense</v>
      </c>
    </row>
    <row r="239" spans="1:15" x14ac:dyDescent="0.25">
      <c r="A239" s="80">
        <v>238</v>
      </c>
      <c r="B239" s="81">
        <v>39550</v>
      </c>
      <c r="C239" s="64">
        <f t="shared" si="15"/>
        <v>2008</v>
      </c>
      <c r="D239" s="64">
        <f t="shared" si="16"/>
        <v>4</v>
      </c>
      <c r="E239" s="64" t="str">
        <f>VLOOKUP($D239,'Lookup Values'!$A$2:$B$13,2)</f>
        <v>Apr</v>
      </c>
      <c r="F239" s="64">
        <f t="shared" si="17"/>
        <v>12</v>
      </c>
      <c r="G239" s="64">
        <f t="shared" si="18"/>
        <v>7</v>
      </c>
      <c r="H239" s="64" t="str">
        <f>VLOOKUP($G239, 'Lookup Values'!$D$2:$E$8, 2)</f>
        <v>Sat</v>
      </c>
      <c r="I239" s="80" t="s">
        <v>15</v>
      </c>
      <c r="J239" s="80" t="s">
        <v>35</v>
      </c>
      <c r="K239" s="80" t="s">
        <v>34</v>
      </c>
      <c r="L239" s="80" t="s">
        <v>20</v>
      </c>
      <c r="M239" s="82">
        <v>57</v>
      </c>
      <c r="N239" s="82">
        <f>IF($O239="Income",$M239*'Lookup Values'!$H$3,$M239*'Lookup Values'!$H$2)</f>
        <v>4.9162499999999998</v>
      </c>
      <c r="O239" s="80" t="str">
        <f t="shared" si="19"/>
        <v>Expense</v>
      </c>
    </row>
    <row r="240" spans="1:15" x14ac:dyDescent="0.25">
      <c r="A240" s="80">
        <v>239</v>
      </c>
      <c r="B240" s="81">
        <v>39554</v>
      </c>
      <c r="C240" s="64">
        <f t="shared" si="15"/>
        <v>2008</v>
      </c>
      <c r="D240" s="64">
        <f t="shared" si="16"/>
        <v>4</v>
      </c>
      <c r="E240" s="64" t="str">
        <f>VLOOKUP($D240,'Lookup Values'!$A$2:$B$13,2)</f>
        <v>Apr</v>
      </c>
      <c r="F240" s="64">
        <f t="shared" si="17"/>
        <v>16</v>
      </c>
      <c r="G240" s="64">
        <f t="shared" si="18"/>
        <v>4</v>
      </c>
      <c r="H240" s="64" t="str">
        <f>VLOOKUP($G240, 'Lookup Values'!$D$2:$E$8, 2)</f>
        <v>Wed</v>
      </c>
      <c r="I240" s="80" t="s">
        <v>27</v>
      </c>
      <c r="J240" s="80" t="s">
        <v>28</v>
      </c>
      <c r="K240" s="80" t="s">
        <v>26</v>
      </c>
      <c r="L240" s="80" t="s">
        <v>23</v>
      </c>
      <c r="M240" s="82">
        <v>245</v>
      </c>
      <c r="N240" s="82">
        <f>IF($O240="Income",$M240*'Lookup Values'!$H$3,$M240*'Lookup Values'!$H$2)</f>
        <v>21.131249999999998</v>
      </c>
      <c r="O240" s="80" t="str">
        <f t="shared" si="19"/>
        <v>Expense</v>
      </c>
    </row>
    <row r="241" spans="1:15" x14ac:dyDescent="0.25">
      <c r="A241" s="80">
        <v>240</v>
      </c>
      <c r="B241" s="81">
        <v>39556</v>
      </c>
      <c r="C241" s="64">
        <f t="shared" si="15"/>
        <v>2008</v>
      </c>
      <c r="D241" s="64">
        <f t="shared" si="16"/>
        <v>4</v>
      </c>
      <c r="E241" s="64" t="str">
        <f>VLOOKUP($D241,'Lookup Values'!$A$2:$B$13,2)</f>
        <v>Apr</v>
      </c>
      <c r="F241" s="64">
        <f t="shared" si="17"/>
        <v>18</v>
      </c>
      <c r="G241" s="64">
        <f t="shared" si="18"/>
        <v>6</v>
      </c>
      <c r="H241" s="64" t="str">
        <f>VLOOKUP($G241, 'Lookup Values'!$D$2:$E$8, 2)</f>
        <v>Fri</v>
      </c>
      <c r="I241" s="80" t="s">
        <v>12</v>
      </c>
      <c r="J241" s="80" t="s">
        <v>25</v>
      </c>
      <c r="K241" s="80" t="s">
        <v>24</v>
      </c>
      <c r="L241" s="80" t="s">
        <v>20</v>
      </c>
      <c r="M241" s="82">
        <v>205</v>
      </c>
      <c r="N241" s="82">
        <f>IF($O241="Income",$M241*'Lookup Values'!$H$3,$M241*'Lookup Values'!$H$2)</f>
        <v>17.681249999999999</v>
      </c>
      <c r="O241" s="80" t="str">
        <f t="shared" si="19"/>
        <v>Expense</v>
      </c>
    </row>
    <row r="242" spans="1:15" x14ac:dyDescent="0.25">
      <c r="A242" s="80">
        <v>241</v>
      </c>
      <c r="B242" s="81">
        <v>39557</v>
      </c>
      <c r="C242" s="64">
        <f t="shared" si="15"/>
        <v>2008</v>
      </c>
      <c r="D242" s="64">
        <f t="shared" si="16"/>
        <v>4</v>
      </c>
      <c r="E242" s="64" t="str">
        <f>VLOOKUP($D242,'Lookup Values'!$A$2:$B$13,2)</f>
        <v>Apr</v>
      </c>
      <c r="F242" s="64">
        <f t="shared" si="17"/>
        <v>19</v>
      </c>
      <c r="G242" s="64">
        <f t="shared" si="18"/>
        <v>7</v>
      </c>
      <c r="H242" s="64" t="str">
        <f>VLOOKUP($G242, 'Lookup Values'!$D$2:$E$8, 2)</f>
        <v>Sat</v>
      </c>
      <c r="I242" s="80" t="s">
        <v>47</v>
      </c>
      <c r="J242" s="80" t="s">
        <v>78</v>
      </c>
      <c r="K242" s="80" t="s">
        <v>79</v>
      </c>
      <c r="L242" s="80" t="s">
        <v>10</v>
      </c>
      <c r="M242" s="82">
        <v>98</v>
      </c>
      <c r="N242" s="82">
        <f>IF($O242="Income",$M242*'Lookup Values'!$H$3,$M242*'Lookup Values'!$H$2)</f>
        <v>37.24</v>
      </c>
      <c r="O242" s="80" t="str">
        <f t="shared" si="19"/>
        <v>Income</v>
      </c>
    </row>
    <row r="243" spans="1:15" x14ac:dyDescent="0.25">
      <c r="A243" s="80">
        <v>242</v>
      </c>
      <c r="B243" s="81">
        <v>39557</v>
      </c>
      <c r="C243" s="64">
        <f t="shared" si="15"/>
        <v>2008</v>
      </c>
      <c r="D243" s="64">
        <f t="shared" si="16"/>
        <v>4</v>
      </c>
      <c r="E243" s="64" t="str">
        <f>VLOOKUP($D243,'Lookup Values'!$A$2:$B$13,2)</f>
        <v>Apr</v>
      </c>
      <c r="F243" s="64">
        <f t="shared" si="17"/>
        <v>19</v>
      </c>
      <c r="G243" s="64">
        <f t="shared" si="18"/>
        <v>7</v>
      </c>
      <c r="H243" s="64" t="str">
        <f>VLOOKUP($G243, 'Lookup Values'!$D$2:$E$8, 2)</f>
        <v>Sat</v>
      </c>
      <c r="I243" s="80" t="s">
        <v>15</v>
      </c>
      <c r="J243" s="80" t="s">
        <v>35</v>
      </c>
      <c r="K243" s="80" t="s">
        <v>34</v>
      </c>
      <c r="L243" s="80" t="s">
        <v>23</v>
      </c>
      <c r="M243" s="82">
        <v>161</v>
      </c>
      <c r="N243" s="82">
        <f>IF($O243="Income",$M243*'Lookup Values'!$H$3,$M243*'Lookup Values'!$H$2)</f>
        <v>13.886249999999999</v>
      </c>
      <c r="O243" s="80" t="str">
        <f t="shared" si="19"/>
        <v>Expense</v>
      </c>
    </row>
    <row r="244" spans="1:15" x14ac:dyDescent="0.25">
      <c r="A244" s="80">
        <v>243</v>
      </c>
      <c r="B244" s="81">
        <v>39559</v>
      </c>
      <c r="C244" s="64">
        <f t="shared" si="15"/>
        <v>2008</v>
      </c>
      <c r="D244" s="64">
        <f t="shared" si="16"/>
        <v>4</v>
      </c>
      <c r="E244" s="64" t="str">
        <f>VLOOKUP($D244,'Lookup Values'!$A$2:$B$13,2)</f>
        <v>Apr</v>
      </c>
      <c r="F244" s="64">
        <f t="shared" si="17"/>
        <v>21</v>
      </c>
      <c r="G244" s="64">
        <f t="shared" si="18"/>
        <v>2</v>
      </c>
      <c r="H244" s="64" t="str">
        <f>VLOOKUP($G244, 'Lookup Values'!$D$2:$E$8, 2)</f>
        <v>Mon</v>
      </c>
      <c r="I244" s="80" t="s">
        <v>12</v>
      </c>
      <c r="J244" s="80" t="s">
        <v>37</v>
      </c>
      <c r="K244" s="80" t="s">
        <v>36</v>
      </c>
      <c r="L244" s="80" t="s">
        <v>10</v>
      </c>
      <c r="M244" s="82">
        <v>29</v>
      </c>
      <c r="N244" s="82">
        <f>IF($O244="Income",$M244*'Lookup Values'!$H$3,$M244*'Lookup Values'!$H$2)</f>
        <v>2.5012499999999998</v>
      </c>
      <c r="O244" s="80" t="str">
        <f t="shared" si="19"/>
        <v>Expense</v>
      </c>
    </row>
    <row r="245" spans="1:15" x14ac:dyDescent="0.25">
      <c r="A245" s="80">
        <v>244</v>
      </c>
      <c r="B245" s="81">
        <v>39560</v>
      </c>
      <c r="C245" s="64">
        <f t="shared" si="15"/>
        <v>2008</v>
      </c>
      <c r="D245" s="64">
        <f t="shared" si="16"/>
        <v>4</v>
      </c>
      <c r="E245" s="64" t="str">
        <f>VLOOKUP($D245,'Lookup Values'!$A$2:$B$13,2)</f>
        <v>Apr</v>
      </c>
      <c r="F245" s="64">
        <f t="shared" si="17"/>
        <v>22</v>
      </c>
      <c r="G245" s="64">
        <f t="shared" si="18"/>
        <v>3</v>
      </c>
      <c r="H245" s="64" t="str">
        <f>VLOOKUP($G245, 'Lookup Values'!$D$2:$E$8, 2)</f>
        <v>Tue</v>
      </c>
      <c r="I245" s="80" t="s">
        <v>15</v>
      </c>
      <c r="J245" s="80" t="s">
        <v>35</v>
      </c>
      <c r="K245" s="80" t="s">
        <v>34</v>
      </c>
      <c r="L245" s="80" t="s">
        <v>20</v>
      </c>
      <c r="M245" s="82">
        <v>9</v>
      </c>
      <c r="N245" s="82">
        <f>IF($O245="Income",$M245*'Lookup Values'!$H$3,$M245*'Lookup Values'!$H$2)</f>
        <v>0.77624999999999988</v>
      </c>
      <c r="O245" s="80" t="str">
        <f t="shared" si="19"/>
        <v>Expense</v>
      </c>
    </row>
    <row r="246" spans="1:15" x14ac:dyDescent="0.25">
      <c r="A246" s="80">
        <v>245</v>
      </c>
      <c r="B246" s="81">
        <v>39561</v>
      </c>
      <c r="C246" s="64">
        <f t="shared" si="15"/>
        <v>2008</v>
      </c>
      <c r="D246" s="64">
        <f t="shared" si="16"/>
        <v>4</v>
      </c>
      <c r="E246" s="64" t="str">
        <f>VLOOKUP($D246,'Lookup Values'!$A$2:$B$13,2)</f>
        <v>Apr</v>
      </c>
      <c r="F246" s="64">
        <f t="shared" si="17"/>
        <v>23</v>
      </c>
      <c r="G246" s="64">
        <f t="shared" si="18"/>
        <v>4</v>
      </c>
      <c r="H246" s="64" t="str">
        <f>VLOOKUP($G246, 'Lookup Values'!$D$2:$E$8, 2)</f>
        <v>Wed</v>
      </c>
      <c r="I246" s="80" t="s">
        <v>15</v>
      </c>
      <c r="J246" s="80" t="s">
        <v>16</v>
      </c>
      <c r="K246" s="80" t="s">
        <v>14</v>
      </c>
      <c r="L246" s="80" t="s">
        <v>20</v>
      </c>
      <c r="M246" s="82">
        <v>243</v>
      </c>
      <c r="N246" s="82">
        <f>IF($O246="Income",$M246*'Lookup Values'!$H$3,$M246*'Lookup Values'!$H$2)</f>
        <v>20.958749999999998</v>
      </c>
      <c r="O246" s="80" t="str">
        <f t="shared" si="19"/>
        <v>Expense</v>
      </c>
    </row>
    <row r="247" spans="1:15" x14ac:dyDescent="0.25">
      <c r="A247" s="80">
        <v>246</v>
      </c>
      <c r="B247" s="81">
        <v>39569</v>
      </c>
      <c r="C247" s="64">
        <f t="shared" si="15"/>
        <v>2008</v>
      </c>
      <c r="D247" s="64">
        <f t="shared" si="16"/>
        <v>5</v>
      </c>
      <c r="E247" s="64" t="str">
        <f>VLOOKUP($D247,'Lookup Values'!$A$2:$B$13,2)</f>
        <v>May</v>
      </c>
      <c r="F247" s="64">
        <f t="shared" si="17"/>
        <v>1</v>
      </c>
      <c r="G247" s="64">
        <f t="shared" si="18"/>
        <v>5</v>
      </c>
      <c r="H247" s="64" t="str">
        <f>VLOOKUP($G247, 'Lookup Values'!$D$2:$E$8, 2)</f>
        <v>Thu</v>
      </c>
      <c r="I247" s="80" t="s">
        <v>42</v>
      </c>
      <c r="J247" s="80" t="s">
        <v>43</v>
      </c>
      <c r="K247" s="80" t="s">
        <v>41</v>
      </c>
      <c r="L247" s="80" t="s">
        <v>23</v>
      </c>
      <c r="M247" s="82">
        <v>452</v>
      </c>
      <c r="N247" s="82">
        <f>IF($O247="Income",$M247*'Lookup Values'!$H$3,$M247*'Lookup Values'!$H$2)</f>
        <v>38.984999999999999</v>
      </c>
      <c r="O247" s="80" t="str">
        <f t="shared" si="19"/>
        <v>Expense</v>
      </c>
    </row>
    <row r="248" spans="1:15" x14ac:dyDescent="0.25">
      <c r="A248" s="80">
        <v>247</v>
      </c>
      <c r="B248" s="81">
        <v>39572</v>
      </c>
      <c r="C248" s="64">
        <f t="shared" si="15"/>
        <v>2008</v>
      </c>
      <c r="D248" s="64">
        <f t="shared" si="16"/>
        <v>5</v>
      </c>
      <c r="E248" s="64" t="str">
        <f>VLOOKUP($D248,'Lookup Values'!$A$2:$B$13,2)</f>
        <v>May</v>
      </c>
      <c r="F248" s="64">
        <f t="shared" si="17"/>
        <v>4</v>
      </c>
      <c r="G248" s="64">
        <f t="shared" si="18"/>
        <v>1</v>
      </c>
      <c r="H248" s="64" t="str">
        <f>VLOOKUP($G248, 'Lookup Values'!$D$2:$E$8, 2)</f>
        <v>Sun</v>
      </c>
      <c r="I248" s="80" t="s">
        <v>18</v>
      </c>
      <c r="J248" s="80" t="s">
        <v>30</v>
      </c>
      <c r="K248" s="80" t="s">
        <v>29</v>
      </c>
      <c r="L248" s="80" t="s">
        <v>23</v>
      </c>
      <c r="M248" s="82">
        <v>360</v>
      </c>
      <c r="N248" s="82">
        <f>IF($O248="Income",$M248*'Lookup Values'!$H$3,$M248*'Lookup Values'!$H$2)</f>
        <v>31.049999999999997</v>
      </c>
      <c r="O248" s="80" t="str">
        <f t="shared" si="19"/>
        <v>Expense</v>
      </c>
    </row>
    <row r="249" spans="1:15" x14ac:dyDescent="0.25">
      <c r="A249" s="80">
        <v>248</v>
      </c>
      <c r="B249" s="81">
        <v>39576</v>
      </c>
      <c r="C249" s="64">
        <f t="shared" si="15"/>
        <v>2008</v>
      </c>
      <c r="D249" s="64">
        <f t="shared" si="16"/>
        <v>5</v>
      </c>
      <c r="E249" s="64" t="str">
        <f>VLOOKUP($D249,'Lookup Values'!$A$2:$B$13,2)</f>
        <v>May</v>
      </c>
      <c r="F249" s="64">
        <f t="shared" si="17"/>
        <v>8</v>
      </c>
      <c r="G249" s="64">
        <f t="shared" si="18"/>
        <v>5</v>
      </c>
      <c r="H249" s="64" t="str">
        <f>VLOOKUP($G249, 'Lookup Values'!$D$2:$E$8, 2)</f>
        <v>Thu</v>
      </c>
      <c r="I249" s="80" t="s">
        <v>15</v>
      </c>
      <c r="J249" s="80" t="s">
        <v>16</v>
      </c>
      <c r="K249" s="80" t="s">
        <v>14</v>
      </c>
      <c r="L249" s="80" t="s">
        <v>23</v>
      </c>
      <c r="M249" s="82">
        <v>66</v>
      </c>
      <c r="N249" s="82">
        <f>IF($O249="Income",$M249*'Lookup Values'!$H$3,$M249*'Lookup Values'!$H$2)</f>
        <v>5.6924999999999999</v>
      </c>
      <c r="O249" s="80" t="str">
        <f t="shared" si="19"/>
        <v>Expense</v>
      </c>
    </row>
    <row r="250" spans="1:15" x14ac:dyDescent="0.25">
      <c r="A250" s="80">
        <v>249</v>
      </c>
      <c r="B250" s="81">
        <v>39578</v>
      </c>
      <c r="C250" s="64">
        <f t="shared" si="15"/>
        <v>2008</v>
      </c>
      <c r="D250" s="64">
        <f t="shared" si="16"/>
        <v>5</v>
      </c>
      <c r="E250" s="64" t="str">
        <f>VLOOKUP($D250,'Lookup Values'!$A$2:$B$13,2)</f>
        <v>May</v>
      </c>
      <c r="F250" s="64">
        <f t="shared" si="17"/>
        <v>10</v>
      </c>
      <c r="G250" s="64">
        <f t="shared" si="18"/>
        <v>7</v>
      </c>
      <c r="H250" s="64" t="str">
        <f>VLOOKUP($G250, 'Lookup Values'!$D$2:$E$8, 2)</f>
        <v>Sat</v>
      </c>
      <c r="I250" s="80" t="s">
        <v>32</v>
      </c>
      <c r="J250" s="80" t="s">
        <v>33</v>
      </c>
      <c r="K250" s="80" t="s">
        <v>31</v>
      </c>
      <c r="L250" s="80" t="s">
        <v>20</v>
      </c>
      <c r="M250" s="82">
        <v>189</v>
      </c>
      <c r="N250" s="82">
        <f>IF($O250="Income",$M250*'Lookup Values'!$H$3,$M250*'Lookup Values'!$H$2)</f>
        <v>16.30125</v>
      </c>
      <c r="O250" s="80" t="str">
        <f t="shared" si="19"/>
        <v>Expense</v>
      </c>
    </row>
    <row r="251" spans="1:15" x14ac:dyDescent="0.25">
      <c r="A251" s="80">
        <v>250</v>
      </c>
      <c r="B251" s="81">
        <v>39579</v>
      </c>
      <c r="C251" s="64">
        <f t="shared" si="15"/>
        <v>2008</v>
      </c>
      <c r="D251" s="64">
        <f t="shared" si="16"/>
        <v>5</v>
      </c>
      <c r="E251" s="64" t="str">
        <f>VLOOKUP($D251,'Lookup Values'!$A$2:$B$13,2)</f>
        <v>May</v>
      </c>
      <c r="F251" s="64">
        <f t="shared" si="17"/>
        <v>11</v>
      </c>
      <c r="G251" s="64">
        <f t="shared" si="18"/>
        <v>1</v>
      </c>
      <c r="H251" s="64" t="str">
        <f>VLOOKUP($G251, 'Lookup Values'!$D$2:$E$8, 2)</f>
        <v>Sun</v>
      </c>
      <c r="I251" s="80" t="s">
        <v>15</v>
      </c>
      <c r="J251" s="80" t="s">
        <v>35</v>
      </c>
      <c r="K251" s="80" t="s">
        <v>34</v>
      </c>
      <c r="L251" s="80" t="s">
        <v>10</v>
      </c>
      <c r="M251" s="82">
        <v>21</v>
      </c>
      <c r="N251" s="82">
        <f>IF($O251="Income",$M251*'Lookup Values'!$H$3,$M251*'Lookup Values'!$H$2)</f>
        <v>1.8112499999999998</v>
      </c>
      <c r="O251" s="80" t="str">
        <f t="shared" si="19"/>
        <v>Expense</v>
      </c>
    </row>
    <row r="252" spans="1:15" x14ac:dyDescent="0.25">
      <c r="A252" s="80">
        <v>251</v>
      </c>
      <c r="B252" s="81">
        <v>39580</v>
      </c>
      <c r="C252" s="64">
        <f t="shared" si="15"/>
        <v>2008</v>
      </c>
      <c r="D252" s="64">
        <f t="shared" si="16"/>
        <v>5</v>
      </c>
      <c r="E252" s="64" t="str">
        <f>VLOOKUP($D252,'Lookup Values'!$A$2:$B$13,2)</f>
        <v>May</v>
      </c>
      <c r="F252" s="64">
        <f t="shared" si="17"/>
        <v>12</v>
      </c>
      <c r="G252" s="64">
        <f t="shared" si="18"/>
        <v>2</v>
      </c>
      <c r="H252" s="64" t="str">
        <f>VLOOKUP($G252, 'Lookup Values'!$D$2:$E$8, 2)</f>
        <v>Mon</v>
      </c>
      <c r="I252" s="80" t="s">
        <v>39</v>
      </c>
      <c r="J252" s="80" t="s">
        <v>40</v>
      </c>
      <c r="K252" s="80" t="s">
        <v>38</v>
      </c>
      <c r="L252" s="80" t="s">
        <v>23</v>
      </c>
      <c r="M252" s="82">
        <v>392</v>
      </c>
      <c r="N252" s="82">
        <f>IF($O252="Income",$M252*'Lookup Values'!$H$3,$M252*'Lookup Values'!$H$2)</f>
        <v>33.809999999999995</v>
      </c>
      <c r="O252" s="80" t="str">
        <f t="shared" si="19"/>
        <v>Expense</v>
      </c>
    </row>
    <row r="253" spans="1:15" x14ac:dyDescent="0.25">
      <c r="A253" s="80">
        <v>252</v>
      </c>
      <c r="B253" s="81">
        <v>39580</v>
      </c>
      <c r="C253" s="64">
        <f t="shared" si="15"/>
        <v>2008</v>
      </c>
      <c r="D253" s="64">
        <f t="shared" si="16"/>
        <v>5</v>
      </c>
      <c r="E253" s="64" t="str">
        <f>VLOOKUP($D253,'Lookup Values'!$A$2:$B$13,2)</f>
        <v>May</v>
      </c>
      <c r="F253" s="64">
        <f t="shared" si="17"/>
        <v>12</v>
      </c>
      <c r="G253" s="64">
        <f t="shared" si="18"/>
        <v>2</v>
      </c>
      <c r="H253" s="64" t="str">
        <f>VLOOKUP($G253, 'Lookup Values'!$D$2:$E$8, 2)</f>
        <v>Mon</v>
      </c>
      <c r="I253" s="80" t="s">
        <v>12</v>
      </c>
      <c r="J253" s="80" t="s">
        <v>13</v>
      </c>
      <c r="K253" s="80" t="s">
        <v>11</v>
      </c>
      <c r="L253" s="80" t="s">
        <v>20</v>
      </c>
      <c r="M253" s="82">
        <v>270</v>
      </c>
      <c r="N253" s="82">
        <f>IF($O253="Income",$M253*'Lookup Values'!$H$3,$M253*'Lookup Values'!$H$2)</f>
        <v>23.287499999999998</v>
      </c>
      <c r="O253" s="80" t="str">
        <f t="shared" si="19"/>
        <v>Expense</v>
      </c>
    </row>
    <row r="254" spans="1:15" x14ac:dyDescent="0.25">
      <c r="A254" s="80">
        <v>253</v>
      </c>
      <c r="B254" s="81">
        <v>39584</v>
      </c>
      <c r="C254" s="64">
        <f t="shared" si="15"/>
        <v>2008</v>
      </c>
      <c r="D254" s="64">
        <f t="shared" si="16"/>
        <v>5</v>
      </c>
      <c r="E254" s="64" t="str">
        <f>VLOOKUP($D254,'Lookup Values'!$A$2:$B$13,2)</f>
        <v>May</v>
      </c>
      <c r="F254" s="64">
        <f t="shared" si="17"/>
        <v>16</v>
      </c>
      <c r="G254" s="64">
        <f t="shared" si="18"/>
        <v>6</v>
      </c>
      <c r="H254" s="64" t="str">
        <f>VLOOKUP($G254, 'Lookup Values'!$D$2:$E$8, 2)</f>
        <v>Fri</v>
      </c>
      <c r="I254" s="80" t="s">
        <v>8</v>
      </c>
      <c r="J254" s="80" t="s">
        <v>9</v>
      </c>
      <c r="K254" s="80" t="s">
        <v>7</v>
      </c>
      <c r="L254" s="80" t="s">
        <v>23</v>
      </c>
      <c r="M254" s="82">
        <v>368</v>
      </c>
      <c r="N254" s="82">
        <f>IF($O254="Income",$M254*'Lookup Values'!$H$3,$M254*'Lookup Values'!$H$2)</f>
        <v>31.74</v>
      </c>
      <c r="O254" s="80" t="str">
        <f t="shared" si="19"/>
        <v>Expense</v>
      </c>
    </row>
    <row r="255" spans="1:15" x14ac:dyDescent="0.25">
      <c r="A255" s="80">
        <v>254</v>
      </c>
      <c r="B255" s="81">
        <v>39584</v>
      </c>
      <c r="C255" s="64">
        <f t="shared" si="15"/>
        <v>2008</v>
      </c>
      <c r="D255" s="64">
        <f t="shared" si="16"/>
        <v>5</v>
      </c>
      <c r="E255" s="64" t="str">
        <f>VLOOKUP($D255,'Lookup Values'!$A$2:$B$13,2)</f>
        <v>May</v>
      </c>
      <c r="F255" s="64">
        <f t="shared" si="17"/>
        <v>16</v>
      </c>
      <c r="G255" s="64">
        <f t="shared" si="18"/>
        <v>6</v>
      </c>
      <c r="H255" s="64" t="str">
        <f>VLOOKUP($G255, 'Lookup Values'!$D$2:$E$8, 2)</f>
        <v>Fri</v>
      </c>
      <c r="I255" s="80" t="s">
        <v>42</v>
      </c>
      <c r="J255" s="80" t="s">
        <v>43</v>
      </c>
      <c r="K255" s="80" t="s">
        <v>41</v>
      </c>
      <c r="L255" s="80" t="s">
        <v>23</v>
      </c>
      <c r="M255" s="82">
        <v>377</v>
      </c>
      <c r="N255" s="82">
        <f>IF($O255="Income",$M255*'Lookup Values'!$H$3,$M255*'Lookup Values'!$H$2)</f>
        <v>32.516249999999999</v>
      </c>
      <c r="O255" s="80" t="str">
        <f t="shared" si="19"/>
        <v>Expense</v>
      </c>
    </row>
    <row r="256" spans="1:15" x14ac:dyDescent="0.25">
      <c r="A256" s="80">
        <v>255</v>
      </c>
      <c r="B256" s="81">
        <v>39591</v>
      </c>
      <c r="C256" s="64">
        <f t="shared" si="15"/>
        <v>2008</v>
      </c>
      <c r="D256" s="64">
        <f t="shared" si="16"/>
        <v>5</v>
      </c>
      <c r="E256" s="64" t="str">
        <f>VLOOKUP($D256,'Lookup Values'!$A$2:$B$13,2)</f>
        <v>May</v>
      </c>
      <c r="F256" s="64">
        <f t="shared" si="17"/>
        <v>23</v>
      </c>
      <c r="G256" s="64">
        <f t="shared" si="18"/>
        <v>6</v>
      </c>
      <c r="H256" s="64" t="str">
        <f>VLOOKUP($G256, 'Lookup Values'!$D$2:$E$8, 2)</f>
        <v>Fri</v>
      </c>
      <c r="I256" s="80" t="s">
        <v>47</v>
      </c>
      <c r="J256" s="80" t="s">
        <v>76</v>
      </c>
      <c r="K256" s="80" t="s">
        <v>77</v>
      </c>
      <c r="L256" s="80" t="s">
        <v>10</v>
      </c>
      <c r="M256" s="82">
        <v>198</v>
      </c>
      <c r="N256" s="82">
        <f>IF($O256="Income",$M256*'Lookup Values'!$H$3,$M256*'Lookup Values'!$H$2)</f>
        <v>75.239999999999995</v>
      </c>
      <c r="O256" s="80" t="str">
        <f t="shared" si="19"/>
        <v>Income</v>
      </c>
    </row>
    <row r="257" spans="1:15" x14ac:dyDescent="0.25">
      <c r="A257" s="80">
        <v>256</v>
      </c>
      <c r="B257" s="81">
        <v>39592</v>
      </c>
      <c r="C257" s="64">
        <f t="shared" si="15"/>
        <v>2008</v>
      </c>
      <c r="D257" s="64">
        <f t="shared" si="16"/>
        <v>5</v>
      </c>
      <c r="E257" s="64" t="str">
        <f>VLOOKUP($D257,'Lookup Values'!$A$2:$B$13,2)</f>
        <v>May</v>
      </c>
      <c r="F257" s="64">
        <f t="shared" si="17"/>
        <v>24</v>
      </c>
      <c r="G257" s="64">
        <f t="shared" si="18"/>
        <v>7</v>
      </c>
      <c r="H257" s="64" t="str">
        <f>VLOOKUP($G257, 'Lookup Values'!$D$2:$E$8, 2)</f>
        <v>Sat</v>
      </c>
      <c r="I257" s="80" t="s">
        <v>8</v>
      </c>
      <c r="J257" s="80" t="s">
        <v>9</v>
      </c>
      <c r="K257" s="80" t="s">
        <v>7</v>
      </c>
      <c r="L257" s="80" t="s">
        <v>10</v>
      </c>
      <c r="M257" s="82">
        <v>21</v>
      </c>
      <c r="N257" s="82">
        <f>IF($O257="Income",$M257*'Lookup Values'!$H$3,$M257*'Lookup Values'!$H$2)</f>
        <v>1.8112499999999998</v>
      </c>
      <c r="O257" s="80" t="str">
        <f t="shared" si="19"/>
        <v>Expense</v>
      </c>
    </row>
    <row r="258" spans="1:15" x14ac:dyDescent="0.25">
      <c r="A258" s="80">
        <v>257</v>
      </c>
      <c r="B258" s="81">
        <v>39596</v>
      </c>
      <c r="C258" s="64">
        <f t="shared" si="15"/>
        <v>2008</v>
      </c>
      <c r="D258" s="64">
        <f t="shared" si="16"/>
        <v>5</v>
      </c>
      <c r="E258" s="64" t="str">
        <f>VLOOKUP($D258,'Lookup Values'!$A$2:$B$13,2)</f>
        <v>May</v>
      </c>
      <c r="F258" s="64">
        <f t="shared" si="17"/>
        <v>28</v>
      </c>
      <c r="G258" s="64">
        <f t="shared" si="18"/>
        <v>4</v>
      </c>
      <c r="H258" s="64" t="str">
        <f>VLOOKUP($G258, 'Lookup Values'!$D$2:$E$8, 2)</f>
        <v>Wed</v>
      </c>
      <c r="I258" s="80" t="s">
        <v>47</v>
      </c>
      <c r="J258" s="80" t="s">
        <v>76</v>
      </c>
      <c r="K258" s="80" t="s">
        <v>77</v>
      </c>
      <c r="L258" s="80" t="s">
        <v>20</v>
      </c>
      <c r="M258" s="82">
        <v>127</v>
      </c>
      <c r="N258" s="82">
        <f>IF($O258="Income",$M258*'Lookup Values'!$H$3,$M258*'Lookup Values'!$H$2)</f>
        <v>48.26</v>
      </c>
      <c r="O258" s="80" t="str">
        <f t="shared" si="19"/>
        <v>Income</v>
      </c>
    </row>
    <row r="259" spans="1:15" x14ac:dyDescent="0.25">
      <c r="A259" s="80">
        <v>258</v>
      </c>
      <c r="B259" s="81">
        <v>39600</v>
      </c>
      <c r="C259" s="64">
        <f t="shared" ref="C259:C322" si="20">YEAR($B259)</f>
        <v>2008</v>
      </c>
      <c r="D259" s="64">
        <f t="shared" ref="D259:D322" si="21">MONTH($B259)</f>
        <v>6</v>
      </c>
      <c r="E259" s="64" t="str">
        <f>VLOOKUP($D259,'Lookup Values'!$A$2:$B$13,2)</f>
        <v>Jun</v>
      </c>
      <c r="F259" s="64">
        <f t="shared" ref="F259:F322" si="22">DAY($B259)</f>
        <v>1</v>
      </c>
      <c r="G259" s="64">
        <f t="shared" ref="G259:G322" si="23">WEEKDAY($B259)</f>
        <v>1</v>
      </c>
      <c r="H259" s="64" t="str">
        <f>VLOOKUP($G259, 'Lookup Values'!$D$2:$E$8, 2)</f>
        <v>Sun</v>
      </c>
      <c r="I259" s="80" t="s">
        <v>47</v>
      </c>
      <c r="J259" s="80" t="s">
        <v>76</v>
      </c>
      <c r="K259" s="80" t="s">
        <v>77</v>
      </c>
      <c r="L259" s="80" t="s">
        <v>10</v>
      </c>
      <c r="M259" s="82">
        <v>5</v>
      </c>
      <c r="N259" s="82">
        <f>IF($O259="Income",$M259*'Lookup Values'!$H$3,$M259*'Lookup Values'!$H$2)</f>
        <v>1.9</v>
      </c>
      <c r="O259" s="80" t="str">
        <f t="shared" ref="O259:O322" si="24">IF($I259="Income","Income","Expense")</f>
        <v>Income</v>
      </c>
    </row>
    <row r="260" spans="1:15" x14ac:dyDescent="0.25">
      <c r="A260" s="80">
        <v>259</v>
      </c>
      <c r="B260" s="81">
        <v>39602</v>
      </c>
      <c r="C260" s="64">
        <f t="shared" si="20"/>
        <v>2008</v>
      </c>
      <c r="D260" s="64">
        <f t="shared" si="21"/>
        <v>6</v>
      </c>
      <c r="E260" s="64" t="str">
        <f>VLOOKUP($D260,'Lookup Values'!$A$2:$B$13,2)</f>
        <v>Jun</v>
      </c>
      <c r="F260" s="64">
        <f t="shared" si="22"/>
        <v>3</v>
      </c>
      <c r="G260" s="64">
        <f t="shared" si="23"/>
        <v>3</v>
      </c>
      <c r="H260" s="64" t="str">
        <f>VLOOKUP($G260, 'Lookup Values'!$D$2:$E$8, 2)</f>
        <v>Tue</v>
      </c>
      <c r="I260" s="80" t="s">
        <v>15</v>
      </c>
      <c r="J260" s="80" t="s">
        <v>35</v>
      </c>
      <c r="K260" s="80" t="s">
        <v>34</v>
      </c>
      <c r="L260" s="80" t="s">
        <v>10</v>
      </c>
      <c r="M260" s="82">
        <v>92</v>
      </c>
      <c r="N260" s="82">
        <f>IF($O260="Income",$M260*'Lookup Values'!$H$3,$M260*'Lookup Values'!$H$2)</f>
        <v>7.9349999999999996</v>
      </c>
      <c r="O260" s="80" t="str">
        <f t="shared" si="24"/>
        <v>Expense</v>
      </c>
    </row>
    <row r="261" spans="1:15" x14ac:dyDescent="0.25">
      <c r="A261" s="80">
        <v>260</v>
      </c>
      <c r="B261" s="81">
        <v>39607</v>
      </c>
      <c r="C261" s="64">
        <f t="shared" si="20"/>
        <v>2008</v>
      </c>
      <c r="D261" s="64">
        <f t="shared" si="21"/>
        <v>6</v>
      </c>
      <c r="E261" s="64" t="str">
        <f>VLOOKUP($D261,'Lookup Values'!$A$2:$B$13,2)</f>
        <v>Jun</v>
      </c>
      <c r="F261" s="64">
        <f t="shared" si="22"/>
        <v>8</v>
      </c>
      <c r="G261" s="64">
        <f t="shared" si="23"/>
        <v>1</v>
      </c>
      <c r="H261" s="64" t="str">
        <f>VLOOKUP($G261, 'Lookup Values'!$D$2:$E$8, 2)</f>
        <v>Sun</v>
      </c>
      <c r="I261" s="80" t="s">
        <v>42</v>
      </c>
      <c r="J261" s="80" t="s">
        <v>43</v>
      </c>
      <c r="K261" s="80" t="s">
        <v>41</v>
      </c>
      <c r="L261" s="80" t="s">
        <v>23</v>
      </c>
      <c r="M261" s="82">
        <v>340</v>
      </c>
      <c r="N261" s="82">
        <f>IF($O261="Income",$M261*'Lookup Values'!$H$3,$M261*'Lookup Values'!$H$2)</f>
        <v>29.324999999999999</v>
      </c>
      <c r="O261" s="80" t="str">
        <f t="shared" si="24"/>
        <v>Expense</v>
      </c>
    </row>
    <row r="262" spans="1:15" x14ac:dyDescent="0.25">
      <c r="A262" s="80">
        <v>261</v>
      </c>
      <c r="B262" s="81">
        <v>39608</v>
      </c>
      <c r="C262" s="64">
        <f t="shared" si="20"/>
        <v>2008</v>
      </c>
      <c r="D262" s="64">
        <f t="shared" si="21"/>
        <v>6</v>
      </c>
      <c r="E262" s="64" t="str">
        <f>VLOOKUP($D262,'Lookup Values'!$A$2:$B$13,2)</f>
        <v>Jun</v>
      </c>
      <c r="F262" s="64">
        <f t="shared" si="22"/>
        <v>9</v>
      </c>
      <c r="G262" s="64">
        <f t="shared" si="23"/>
        <v>2</v>
      </c>
      <c r="H262" s="64" t="str">
        <f>VLOOKUP($G262, 'Lookup Values'!$D$2:$E$8, 2)</f>
        <v>Mon</v>
      </c>
      <c r="I262" s="80" t="s">
        <v>18</v>
      </c>
      <c r="J262" s="80" t="s">
        <v>30</v>
      </c>
      <c r="K262" s="80" t="s">
        <v>29</v>
      </c>
      <c r="L262" s="80" t="s">
        <v>23</v>
      </c>
      <c r="M262" s="82">
        <v>296</v>
      </c>
      <c r="N262" s="82">
        <f>IF($O262="Income",$M262*'Lookup Values'!$H$3,$M262*'Lookup Values'!$H$2)</f>
        <v>25.529999999999998</v>
      </c>
      <c r="O262" s="80" t="str">
        <f t="shared" si="24"/>
        <v>Expense</v>
      </c>
    </row>
    <row r="263" spans="1:15" x14ac:dyDescent="0.25">
      <c r="A263" s="80">
        <v>262</v>
      </c>
      <c r="B263" s="81">
        <v>39616</v>
      </c>
      <c r="C263" s="64">
        <f t="shared" si="20"/>
        <v>2008</v>
      </c>
      <c r="D263" s="64">
        <f t="shared" si="21"/>
        <v>6</v>
      </c>
      <c r="E263" s="64" t="str">
        <f>VLOOKUP($D263,'Lookup Values'!$A$2:$B$13,2)</f>
        <v>Jun</v>
      </c>
      <c r="F263" s="64">
        <f t="shared" si="22"/>
        <v>17</v>
      </c>
      <c r="G263" s="64">
        <f t="shared" si="23"/>
        <v>3</v>
      </c>
      <c r="H263" s="64" t="str">
        <f>VLOOKUP($G263, 'Lookup Values'!$D$2:$E$8, 2)</f>
        <v>Tue</v>
      </c>
      <c r="I263" s="80" t="s">
        <v>32</v>
      </c>
      <c r="J263" s="80" t="s">
        <v>33</v>
      </c>
      <c r="K263" s="80" t="s">
        <v>31</v>
      </c>
      <c r="L263" s="80" t="s">
        <v>23</v>
      </c>
      <c r="M263" s="82">
        <v>385</v>
      </c>
      <c r="N263" s="82">
        <f>IF($O263="Income",$M263*'Lookup Values'!$H$3,$M263*'Lookup Values'!$H$2)</f>
        <v>33.206249999999997</v>
      </c>
      <c r="O263" s="80" t="str">
        <f t="shared" si="24"/>
        <v>Expense</v>
      </c>
    </row>
    <row r="264" spans="1:15" x14ac:dyDescent="0.25">
      <c r="A264" s="80">
        <v>263</v>
      </c>
      <c r="B264" s="81">
        <v>39616</v>
      </c>
      <c r="C264" s="64">
        <f t="shared" si="20"/>
        <v>2008</v>
      </c>
      <c r="D264" s="64">
        <f t="shared" si="21"/>
        <v>6</v>
      </c>
      <c r="E264" s="64" t="str">
        <f>VLOOKUP($D264,'Lookup Values'!$A$2:$B$13,2)</f>
        <v>Jun</v>
      </c>
      <c r="F264" s="64">
        <f t="shared" si="22"/>
        <v>17</v>
      </c>
      <c r="G264" s="64">
        <f t="shared" si="23"/>
        <v>3</v>
      </c>
      <c r="H264" s="64" t="str">
        <f>VLOOKUP($G264, 'Lookup Values'!$D$2:$E$8, 2)</f>
        <v>Tue</v>
      </c>
      <c r="I264" s="80" t="s">
        <v>42</v>
      </c>
      <c r="J264" s="80" t="s">
        <v>43</v>
      </c>
      <c r="K264" s="80" t="s">
        <v>41</v>
      </c>
      <c r="L264" s="80" t="s">
        <v>23</v>
      </c>
      <c r="M264" s="82">
        <v>396</v>
      </c>
      <c r="N264" s="82">
        <f>IF($O264="Income",$M264*'Lookup Values'!$H$3,$M264*'Lookup Values'!$H$2)</f>
        <v>34.154999999999994</v>
      </c>
      <c r="O264" s="80" t="str">
        <f t="shared" si="24"/>
        <v>Expense</v>
      </c>
    </row>
    <row r="265" spans="1:15" x14ac:dyDescent="0.25">
      <c r="A265" s="80">
        <v>264</v>
      </c>
      <c r="B265" s="81">
        <v>39616</v>
      </c>
      <c r="C265" s="64">
        <f t="shared" si="20"/>
        <v>2008</v>
      </c>
      <c r="D265" s="64">
        <f t="shared" si="21"/>
        <v>6</v>
      </c>
      <c r="E265" s="64" t="str">
        <f>VLOOKUP($D265,'Lookup Values'!$A$2:$B$13,2)</f>
        <v>Jun</v>
      </c>
      <c r="F265" s="64">
        <f t="shared" si="22"/>
        <v>17</v>
      </c>
      <c r="G265" s="64">
        <f t="shared" si="23"/>
        <v>3</v>
      </c>
      <c r="H265" s="64" t="str">
        <f>VLOOKUP($G265, 'Lookup Values'!$D$2:$E$8, 2)</f>
        <v>Tue</v>
      </c>
      <c r="I265" s="80" t="s">
        <v>12</v>
      </c>
      <c r="J265" s="80" t="s">
        <v>37</v>
      </c>
      <c r="K265" s="80" t="s">
        <v>36</v>
      </c>
      <c r="L265" s="80" t="s">
        <v>20</v>
      </c>
      <c r="M265" s="82">
        <v>212</v>
      </c>
      <c r="N265" s="82">
        <f>IF($O265="Income",$M265*'Lookup Values'!$H$3,$M265*'Lookup Values'!$H$2)</f>
        <v>18.285</v>
      </c>
      <c r="O265" s="80" t="str">
        <f t="shared" si="24"/>
        <v>Expense</v>
      </c>
    </row>
    <row r="266" spans="1:15" x14ac:dyDescent="0.25">
      <c r="A266" s="80">
        <v>265</v>
      </c>
      <c r="B266" s="81">
        <v>39620</v>
      </c>
      <c r="C266" s="64">
        <f t="shared" si="20"/>
        <v>2008</v>
      </c>
      <c r="D266" s="64">
        <f t="shared" si="21"/>
        <v>6</v>
      </c>
      <c r="E266" s="64" t="str">
        <f>VLOOKUP($D266,'Lookup Values'!$A$2:$B$13,2)</f>
        <v>Jun</v>
      </c>
      <c r="F266" s="64">
        <f t="shared" si="22"/>
        <v>21</v>
      </c>
      <c r="G266" s="64">
        <f t="shared" si="23"/>
        <v>7</v>
      </c>
      <c r="H266" s="64" t="str">
        <f>VLOOKUP($G266, 'Lookup Values'!$D$2:$E$8, 2)</f>
        <v>Sat</v>
      </c>
      <c r="I266" s="80" t="s">
        <v>12</v>
      </c>
      <c r="J266" s="80" t="s">
        <v>25</v>
      </c>
      <c r="K266" s="80" t="s">
        <v>24</v>
      </c>
      <c r="L266" s="80" t="s">
        <v>23</v>
      </c>
      <c r="M266" s="82">
        <v>151</v>
      </c>
      <c r="N266" s="82">
        <f>IF($O266="Income",$M266*'Lookup Values'!$H$3,$M266*'Lookup Values'!$H$2)</f>
        <v>13.02375</v>
      </c>
      <c r="O266" s="80" t="str">
        <f t="shared" si="24"/>
        <v>Expense</v>
      </c>
    </row>
    <row r="267" spans="1:15" x14ac:dyDescent="0.25">
      <c r="A267" s="80">
        <v>266</v>
      </c>
      <c r="B267" s="81">
        <v>39624</v>
      </c>
      <c r="C267" s="64">
        <f t="shared" si="20"/>
        <v>2008</v>
      </c>
      <c r="D267" s="64">
        <f t="shared" si="21"/>
        <v>6</v>
      </c>
      <c r="E267" s="64" t="str">
        <f>VLOOKUP($D267,'Lookup Values'!$A$2:$B$13,2)</f>
        <v>Jun</v>
      </c>
      <c r="F267" s="64">
        <f t="shared" si="22"/>
        <v>25</v>
      </c>
      <c r="G267" s="64">
        <f t="shared" si="23"/>
        <v>4</v>
      </c>
      <c r="H267" s="64" t="str">
        <f>VLOOKUP($G267, 'Lookup Values'!$D$2:$E$8, 2)</f>
        <v>Wed</v>
      </c>
      <c r="I267" s="80" t="s">
        <v>15</v>
      </c>
      <c r="J267" s="80" t="s">
        <v>16</v>
      </c>
      <c r="K267" s="80" t="s">
        <v>14</v>
      </c>
      <c r="L267" s="80" t="s">
        <v>23</v>
      </c>
      <c r="M267" s="82">
        <v>344</v>
      </c>
      <c r="N267" s="82">
        <f>IF($O267="Income",$M267*'Lookup Values'!$H$3,$M267*'Lookup Values'!$H$2)</f>
        <v>29.669999999999998</v>
      </c>
      <c r="O267" s="80" t="str">
        <f t="shared" si="24"/>
        <v>Expense</v>
      </c>
    </row>
    <row r="268" spans="1:15" x14ac:dyDescent="0.25">
      <c r="A268" s="80">
        <v>267</v>
      </c>
      <c r="B268" s="81">
        <v>39626</v>
      </c>
      <c r="C268" s="64">
        <f t="shared" si="20"/>
        <v>2008</v>
      </c>
      <c r="D268" s="64">
        <f t="shared" si="21"/>
        <v>6</v>
      </c>
      <c r="E268" s="64" t="str">
        <f>VLOOKUP($D268,'Lookup Values'!$A$2:$B$13,2)</f>
        <v>Jun</v>
      </c>
      <c r="F268" s="64">
        <f t="shared" si="22"/>
        <v>27</v>
      </c>
      <c r="G268" s="64">
        <f t="shared" si="23"/>
        <v>6</v>
      </c>
      <c r="H268" s="64" t="str">
        <f>VLOOKUP($G268, 'Lookup Values'!$D$2:$E$8, 2)</f>
        <v>Fri</v>
      </c>
      <c r="I268" s="80" t="s">
        <v>47</v>
      </c>
      <c r="J268" s="80" t="s">
        <v>78</v>
      </c>
      <c r="K268" s="80" t="s">
        <v>79</v>
      </c>
      <c r="L268" s="80" t="s">
        <v>23</v>
      </c>
      <c r="M268" s="82">
        <v>32</v>
      </c>
      <c r="N268" s="82">
        <f>IF($O268="Income",$M268*'Lookup Values'!$H$3,$M268*'Lookup Values'!$H$2)</f>
        <v>12.16</v>
      </c>
      <c r="O268" s="80" t="str">
        <f t="shared" si="24"/>
        <v>Income</v>
      </c>
    </row>
    <row r="269" spans="1:15" x14ac:dyDescent="0.25">
      <c r="A269" s="80">
        <v>268</v>
      </c>
      <c r="B269" s="81">
        <v>39630</v>
      </c>
      <c r="C269" s="64">
        <f t="shared" si="20"/>
        <v>2008</v>
      </c>
      <c r="D269" s="64">
        <f t="shared" si="21"/>
        <v>7</v>
      </c>
      <c r="E269" s="64" t="str">
        <f>VLOOKUP($D269,'Lookup Values'!$A$2:$B$13,2)</f>
        <v>Jul</v>
      </c>
      <c r="F269" s="64">
        <f t="shared" si="22"/>
        <v>1</v>
      </c>
      <c r="G269" s="64">
        <f t="shared" si="23"/>
        <v>3</v>
      </c>
      <c r="H269" s="64" t="str">
        <f>VLOOKUP($G269, 'Lookup Values'!$D$2:$E$8, 2)</f>
        <v>Tue</v>
      </c>
      <c r="I269" s="80" t="s">
        <v>18</v>
      </c>
      <c r="J269" s="80" t="s">
        <v>30</v>
      </c>
      <c r="K269" s="80" t="s">
        <v>29</v>
      </c>
      <c r="L269" s="80" t="s">
        <v>20</v>
      </c>
      <c r="M269" s="82">
        <v>404</v>
      </c>
      <c r="N269" s="82">
        <f>IF($O269="Income",$M269*'Lookup Values'!$H$3,$M269*'Lookup Values'!$H$2)</f>
        <v>34.844999999999999</v>
      </c>
      <c r="O269" s="80" t="str">
        <f t="shared" si="24"/>
        <v>Expense</v>
      </c>
    </row>
    <row r="270" spans="1:15" x14ac:dyDescent="0.25">
      <c r="A270" s="80">
        <v>269</v>
      </c>
      <c r="B270" s="81">
        <v>39630</v>
      </c>
      <c r="C270" s="64">
        <f t="shared" si="20"/>
        <v>2008</v>
      </c>
      <c r="D270" s="64">
        <f t="shared" si="21"/>
        <v>7</v>
      </c>
      <c r="E270" s="64" t="str">
        <f>VLOOKUP($D270,'Lookup Values'!$A$2:$B$13,2)</f>
        <v>Jul</v>
      </c>
      <c r="F270" s="64">
        <f t="shared" si="22"/>
        <v>1</v>
      </c>
      <c r="G270" s="64">
        <f t="shared" si="23"/>
        <v>3</v>
      </c>
      <c r="H270" s="64" t="str">
        <f>VLOOKUP($G270, 'Lookup Values'!$D$2:$E$8, 2)</f>
        <v>Tue</v>
      </c>
      <c r="I270" s="80" t="s">
        <v>18</v>
      </c>
      <c r="J270" s="80" t="s">
        <v>19</v>
      </c>
      <c r="K270" s="80" t="s">
        <v>17</v>
      </c>
      <c r="L270" s="80" t="s">
        <v>10</v>
      </c>
      <c r="M270" s="82">
        <v>267</v>
      </c>
      <c r="N270" s="82">
        <f>IF($O270="Income",$M270*'Lookup Values'!$H$3,$M270*'Lookup Values'!$H$2)</f>
        <v>23.028749999999999</v>
      </c>
      <c r="O270" s="80" t="str">
        <f t="shared" si="24"/>
        <v>Expense</v>
      </c>
    </row>
    <row r="271" spans="1:15" x14ac:dyDescent="0.25">
      <c r="A271" s="80">
        <v>270</v>
      </c>
      <c r="B271" s="81">
        <v>39631</v>
      </c>
      <c r="C271" s="64">
        <f t="shared" si="20"/>
        <v>2008</v>
      </c>
      <c r="D271" s="64">
        <f t="shared" si="21"/>
        <v>7</v>
      </c>
      <c r="E271" s="64" t="str">
        <f>VLOOKUP($D271,'Lookup Values'!$A$2:$B$13,2)</f>
        <v>Jul</v>
      </c>
      <c r="F271" s="64">
        <f t="shared" si="22"/>
        <v>2</v>
      </c>
      <c r="G271" s="64">
        <f t="shared" si="23"/>
        <v>4</v>
      </c>
      <c r="H271" s="64" t="str">
        <f>VLOOKUP($G271, 'Lookup Values'!$D$2:$E$8, 2)</f>
        <v>Wed</v>
      </c>
      <c r="I271" s="80" t="s">
        <v>32</v>
      </c>
      <c r="J271" s="80" t="s">
        <v>33</v>
      </c>
      <c r="K271" s="80" t="s">
        <v>31</v>
      </c>
      <c r="L271" s="80" t="s">
        <v>10</v>
      </c>
      <c r="M271" s="82">
        <v>7</v>
      </c>
      <c r="N271" s="82">
        <f>IF($O271="Income",$M271*'Lookup Values'!$H$3,$M271*'Lookup Values'!$H$2)</f>
        <v>0.60375000000000001</v>
      </c>
      <c r="O271" s="80" t="str">
        <f t="shared" si="24"/>
        <v>Expense</v>
      </c>
    </row>
    <row r="272" spans="1:15" x14ac:dyDescent="0.25">
      <c r="A272" s="80">
        <v>271</v>
      </c>
      <c r="B272" s="81">
        <v>39632</v>
      </c>
      <c r="C272" s="64">
        <f t="shared" si="20"/>
        <v>2008</v>
      </c>
      <c r="D272" s="64">
        <f t="shared" si="21"/>
        <v>7</v>
      </c>
      <c r="E272" s="64" t="str">
        <f>VLOOKUP($D272,'Lookup Values'!$A$2:$B$13,2)</f>
        <v>Jul</v>
      </c>
      <c r="F272" s="64">
        <f t="shared" si="22"/>
        <v>3</v>
      </c>
      <c r="G272" s="64">
        <f t="shared" si="23"/>
        <v>5</v>
      </c>
      <c r="H272" s="64" t="str">
        <f>VLOOKUP($G272, 'Lookup Values'!$D$2:$E$8, 2)</f>
        <v>Thu</v>
      </c>
      <c r="I272" s="80" t="s">
        <v>42</v>
      </c>
      <c r="J272" s="80" t="s">
        <v>43</v>
      </c>
      <c r="K272" s="80" t="s">
        <v>41</v>
      </c>
      <c r="L272" s="80" t="s">
        <v>23</v>
      </c>
      <c r="M272" s="82">
        <v>359</v>
      </c>
      <c r="N272" s="82">
        <f>IF($O272="Income",$M272*'Lookup Values'!$H$3,$M272*'Lookup Values'!$H$2)</f>
        <v>30.963749999999997</v>
      </c>
      <c r="O272" s="80" t="str">
        <f t="shared" si="24"/>
        <v>Expense</v>
      </c>
    </row>
    <row r="273" spans="1:15" x14ac:dyDescent="0.25">
      <c r="A273" s="80">
        <v>272</v>
      </c>
      <c r="B273" s="81">
        <v>39632</v>
      </c>
      <c r="C273" s="64">
        <f t="shared" si="20"/>
        <v>2008</v>
      </c>
      <c r="D273" s="64">
        <f t="shared" si="21"/>
        <v>7</v>
      </c>
      <c r="E273" s="64" t="str">
        <f>VLOOKUP($D273,'Lookup Values'!$A$2:$B$13,2)</f>
        <v>Jul</v>
      </c>
      <c r="F273" s="64">
        <f t="shared" si="22"/>
        <v>3</v>
      </c>
      <c r="G273" s="64">
        <f t="shared" si="23"/>
        <v>5</v>
      </c>
      <c r="H273" s="64" t="str">
        <f>VLOOKUP($G273, 'Lookup Values'!$D$2:$E$8, 2)</f>
        <v>Thu</v>
      </c>
      <c r="I273" s="80" t="s">
        <v>47</v>
      </c>
      <c r="J273" s="80" t="s">
        <v>76</v>
      </c>
      <c r="K273" s="80" t="s">
        <v>77</v>
      </c>
      <c r="L273" s="80" t="s">
        <v>10</v>
      </c>
      <c r="M273" s="82">
        <v>120</v>
      </c>
      <c r="N273" s="82">
        <f>IF($O273="Income",$M273*'Lookup Values'!$H$3,$M273*'Lookup Values'!$H$2)</f>
        <v>45.6</v>
      </c>
      <c r="O273" s="80" t="str">
        <f t="shared" si="24"/>
        <v>Income</v>
      </c>
    </row>
    <row r="274" spans="1:15" x14ac:dyDescent="0.25">
      <c r="A274" s="80">
        <v>273</v>
      </c>
      <c r="B274" s="81">
        <v>39635</v>
      </c>
      <c r="C274" s="64">
        <f t="shared" si="20"/>
        <v>2008</v>
      </c>
      <c r="D274" s="64">
        <f t="shared" si="21"/>
        <v>7</v>
      </c>
      <c r="E274" s="64" t="str">
        <f>VLOOKUP($D274,'Lookup Values'!$A$2:$B$13,2)</f>
        <v>Jul</v>
      </c>
      <c r="F274" s="64">
        <f t="shared" si="22"/>
        <v>6</v>
      </c>
      <c r="G274" s="64">
        <f t="shared" si="23"/>
        <v>1</v>
      </c>
      <c r="H274" s="64" t="str">
        <f>VLOOKUP($G274, 'Lookup Values'!$D$2:$E$8, 2)</f>
        <v>Sun</v>
      </c>
      <c r="I274" s="80" t="s">
        <v>32</v>
      </c>
      <c r="J274" s="80" t="s">
        <v>33</v>
      </c>
      <c r="K274" s="80" t="s">
        <v>31</v>
      </c>
      <c r="L274" s="80" t="s">
        <v>20</v>
      </c>
      <c r="M274" s="82">
        <v>111</v>
      </c>
      <c r="N274" s="82">
        <f>IF($O274="Income",$M274*'Lookup Values'!$H$3,$M274*'Lookup Values'!$H$2)</f>
        <v>9.5737499999999986</v>
      </c>
      <c r="O274" s="80" t="str">
        <f t="shared" si="24"/>
        <v>Expense</v>
      </c>
    </row>
    <row r="275" spans="1:15" x14ac:dyDescent="0.25">
      <c r="A275" s="80">
        <v>274</v>
      </c>
      <c r="B275" s="81">
        <v>39638</v>
      </c>
      <c r="C275" s="64">
        <f t="shared" si="20"/>
        <v>2008</v>
      </c>
      <c r="D275" s="64">
        <f t="shared" si="21"/>
        <v>7</v>
      </c>
      <c r="E275" s="64" t="str">
        <f>VLOOKUP($D275,'Lookup Values'!$A$2:$B$13,2)</f>
        <v>Jul</v>
      </c>
      <c r="F275" s="64">
        <f t="shared" si="22"/>
        <v>9</v>
      </c>
      <c r="G275" s="64">
        <f t="shared" si="23"/>
        <v>4</v>
      </c>
      <c r="H275" s="64" t="str">
        <f>VLOOKUP($G275, 'Lookup Values'!$D$2:$E$8, 2)</f>
        <v>Wed</v>
      </c>
      <c r="I275" s="80" t="s">
        <v>15</v>
      </c>
      <c r="J275" s="80" t="s">
        <v>16</v>
      </c>
      <c r="K275" s="80" t="s">
        <v>14</v>
      </c>
      <c r="L275" s="80" t="s">
        <v>20</v>
      </c>
      <c r="M275" s="82">
        <v>292</v>
      </c>
      <c r="N275" s="82">
        <f>IF($O275="Income",$M275*'Lookup Values'!$H$3,$M275*'Lookup Values'!$H$2)</f>
        <v>25.184999999999999</v>
      </c>
      <c r="O275" s="80" t="str">
        <f t="shared" si="24"/>
        <v>Expense</v>
      </c>
    </row>
    <row r="276" spans="1:15" x14ac:dyDescent="0.25">
      <c r="A276" s="80">
        <v>275</v>
      </c>
      <c r="B276" s="81">
        <v>39640</v>
      </c>
      <c r="C276" s="64">
        <f t="shared" si="20"/>
        <v>2008</v>
      </c>
      <c r="D276" s="64">
        <f t="shared" si="21"/>
        <v>7</v>
      </c>
      <c r="E276" s="64" t="str">
        <f>VLOOKUP($D276,'Lookup Values'!$A$2:$B$13,2)</f>
        <v>Jul</v>
      </c>
      <c r="F276" s="64">
        <f t="shared" si="22"/>
        <v>11</v>
      </c>
      <c r="G276" s="64">
        <f t="shared" si="23"/>
        <v>6</v>
      </c>
      <c r="H276" s="64" t="str">
        <f>VLOOKUP($G276, 'Lookup Values'!$D$2:$E$8, 2)</f>
        <v>Fri</v>
      </c>
      <c r="I276" s="80" t="s">
        <v>39</v>
      </c>
      <c r="J276" s="80" t="s">
        <v>40</v>
      </c>
      <c r="K276" s="80" t="s">
        <v>38</v>
      </c>
      <c r="L276" s="80" t="s">
        <v>23</v>
      </c>
      <c r="M276" s="82">
        <v>228</v>
      </c>
      <c r="N276" s="82">
        <f>IF($O276="Income",$M276*'Lookup Values'!$H$3,$M276*'Lookup Values'!$H$2)</f>
        <v>19.664999999999999</v>
      </c>
      <c r="O276" s="80" t="str">
        <f t="shared" si="24"/>
        <v>Expense</v>
      </c>
    </row>
    <row r="277" spans="1:15" x14ac:dyDescent="0.25">
      <c r="A277" s="80">
        <v>276</v>
      </c>
      <c r="B277" s="81">
        <v>39641</v>
      </c>
      <c r="C277" s="64">
        <f t="shared" si="20"/>
        <v>2008</v>
      </c>
      <c r="D277" s="64">
        <f t="shared" si="21"/>
        <v>7</v>
      </c>
      <c r="E277" s="64" t="str">
        <f>VLOOKUP($D277,'Lookup Values'!$A$2:$B$13,2)</f>
        <v>Jul</v>
      </c>
      <c r="F277" s="64">
        <f t="shared" si="22"/>
        <v>12</v>
      </c>
      <c r="G277" s="64">
        <f t="shared" si="23"/>
        <v>7</v>
      </c>
      <c r="H277" s="64" t="str">
        <f>VLOOKUP($G277, 'Lookup Values'!$D$2:$E$8, 2)</f>
        <v>Sat</v>
      </c>
      <c r="I277" s="80" t="s">
        <v>32</v>
      </c>
      <c r="J277" s="80" t="s">
        <v>33</v>
      </c>
      <c r="K277" s="80" t="s">
        <v>31</v>
      </c>
      <c r="L277" s="80" t="s">
        <v>10</v>
      </c>
      <c r="M277" s="82">
        <v>402</v>
      </c>
      <c r="N277" s="82">
        <f>IF($O277="Income",$M277*'Lookup Values'!$H$3,$M277*'Lookup Values'!$H$2)</f>
        <v>34.672499999999999</v>
      </c>
      <c r="O277" s="80" t="str">
        <f t="shared" si="24"/>
        <v>Expense</v>
      </c>
    </row>
    <row r="278" spans="1:15" x14ac:dyDescent="0.25">
      <c r="A278" s="80">
        <v>277</v>
      </c>
      <c r="B278" s="81">
        <v>39641</v>
      </c>
      <c r="C278" s="64">
        <f t="shared" si="20"/>
        <v>2008</v>
      </c>
      <c r="D278" s="64">
        <f t="shared" si="21"/>
        <v>7</v>
      </c>
      <c r="E278" s="64" t="str">
        <f>VLOOKUP($D278,'Lookup Values'!$A$2:$B$13,2)</f>
        <v>Jul</v>
      </c>
      <c r="F278" s="64">
        <f t="shared" si="22"/>
        <v>12</v>
      </c>
      <c r="G278" s="64">
        <f t="shared" si="23"/>
        <v>7</v>
      </c>
      <c r="H278" s="64" t="str">
        <f>VLOOKUP($G278, 'Lookup Values'!$D$2:$E$8, 2)</f>
        <v>Sat</v>
      </c>
      <c r="I278" s="80" t="s">
        <v>42</v>
      </c>
      <c r="J278" s="80" t="s">
        <v>43</v>
      </c>
      <c r="K278" s="80" t="s">
        <v>41</v>
      </c>
      <c r="L278" s="80" t="s">
        <v>10</v>
      </c>
      <c r="M278" s="82">
        <v>360</v>
      </c>
      <c r="N278" s="82">
        <f>IF($O278="Income",$M278*'Lookup Values'!$H$3,$M278*'Lookup Values'!$H$2)</f>
        <v>31.049999999999997</v>
      </c>
      <c r="O278" s="80" t="str">
        <f t="shared" si="24"/>
        <v>Expense</v>
      </c>
    </row>
    <row r="279" spans="1:15" x14ac:dyDescent="0.25">
      <c r="A279" s="80">
        <v>278</v>
      </c>
      <c r="B279" s="81">
        <v>39642</v>
      </c>
      <c r="C279" s="64">
        <f t="shared" si="20"/>
        <v>2008</v>
      </c>
      <c r="D279" s="64">
        <f t="shared" si="21"/>
        <v>7</v>
      </c>
      <c r="E279" s="64" t="str">
        <f>VLOOKUP($D279,'Lookup Values'!$A$2:$B$13,2)</f>
        <v>Jul</v>
      </c>
      <c r="F279" s="64">
        <f t="shared" si="22"/>
        <v>13</v>
      </c>
      <c r="G279" s="64">
        <f t="shared" si="23"/>
        <v>1</v>
      </c>
      <c r="H279" s="64" t="str">
        <f>VLOOKUP($G279, 'Lookup Values'!$D$2:$E$8, 2)</f>
        <v>Sun</v>
      </c>
      <c r="I279" s="80" t="s">
        <v>47</v>
      </c>
      <c r="J279" s="80" t="s">
        <v>78</v>
      </c>
      <c r="K279" s="80" t="s">
        <v>79</v>
      </c>
      <c r="L279" s="80" t="s">
        <v>20</v>
      </c>
      <c r="M279" s="82">
        <v>323</v>
      </c>
      <c r="N279" s="82">
        <f>IF($O279="Income",$M279*'Lookup Values'!$H$3,$M279*'Lookup Values'!$H$2)</f>
        <v>122.74</v>
      </c>
      <c r="O279" s="80" t="str">
        <f t="shared" si="24"/>
        <v>Income</v>
      </c>
    </row>
    <row r="280" spans="1:15" x14ac:dyDescent="0.25">
      <c r="A280" s="80">
        <v>279</v>
      </c>
      <c r="B280" s="81">
        <v>39642</v>
      </c>
      <c r="C280" s="64">
        <f t="shared" si="20"/>
        <v>2008</v>
      </c>
      <c r="D280" s="64">
        <f t="shared" si="21"/>
        <v>7</v>
      </c>
      <c r="E280" s="64" t="str">
        <f>VLOOKUP($D280,'Lookup Values'!$A$2:$B$13,2)</f>
        <v>Jul</v>
      </c>
      <c r="F280" s="64">
        <f t="shared" si="22"/>
        <v>13</v>
      </c>
      <c r="G280" s="64">
        <f t="shared" si="23"/>
        <v>1</v>
      </c>
      <c r="H280" s="64" t="str">
        <f>VLOOKUP($G280, 'Lookup Values'!$D$2:$E$8, 2)</f>
        <v>Sun</v>
      </c>
      <c r="I280" s="80" t="s">
        <v>27</v>
      </c>
      <c r="J280" s="80" t="s">
        <v>28</v>
      </c>
      <c r="K280" s="80" t="s">
        <v>26</v>
      </c>
      <c r="L280" s="80" t="s">
        <v>20</v>
      </c>
      <c r="M280" s="82">
        <v>97</v>
      </c>
      <c r="N280" s="82">
        <f>IF($O280="Income",$M280*'Lookup Values'!$H$3,$M280*'Lookup Values'!$H$2)</f>
        <v>8.3662499999999991</v>
      </c>
      <c r="O280" s="80" t="str">
        <f t="shared" si="24"/>
        <v>Expense</v>
      </c>
    </row>
    <row r="281" spans="1:15" x14ac:dyDescent="0.25">
      <c r="A281" s="80">
        <v>280</v>
      </c>
      <c r="B281" s="81">
        <v>39645</v>
      </c>
      <c r="C281" s="64">
        <f t="shared" si="20"/>
        <v>2008</v>
      </c>
      <c r="D281" s="64">
        <f t="shared" si="21"/>
        <v>7</v>
      </c>
      <c r="E281" s="64" t="str">
        <f>VLOOKUP($D281,'Lookup Values'!$A$2:$B$13,2)</f>
        <v>Jul</v>
      </c>
      <c r="F281" s="64">
        <f t="shared" si="22"/>
        <v>16</v>
      </c>
      <c r="G281" s="64">
        <f t="shared" si="23"/>
        <v>4</v>
      </c>
      <c r="H281" s="64" t="str">
        <f>VLOOKUP($G281, 'Lookup Values'!$D$2:$E$8, 2)</f>
        <v>Wed</v>
      </c>
      <c r="I281" s="80" t="s">
        <v>8</v>
      </c>
      <c r="J281" s="80" t="s">
        <v>9</v>
      </c>
      <c r="K281" s="80" t="s">
        <v>7</v>
      </c>
      <c r="L281" s="80" t="s">
        <v>23</v>
      </c>
      <c r="M281" s="82">
        <v>127</v>
      </c>
      <c r="N281" s="82">
        <f>IF($O281="Income",$M281*'Lookup Values'!$H$3,$M281*'Lookup Values'!$H$2)</f>
        <v>10.953749999999999</v>
      </c>
      <c r="O281" s="80" t="str">
        <f t="shared" si="24"/>
        <v>Expense</v>
      </c>
    </row>
    <row r="282" spans="1:15" x14ac:dyDescent="0.25">
      <c r="A282" s="80">
        <v>281</v>
      </c>
      <c r="B282" s="81">
        <v>39645</v>
      </c>
      <c r="C282" s="64">
        <f t="shared" si="20"/>
        <v>2008</v>
      </c>
      <c r="D282" s="64">
        <f t="shared" si="21"/>
        <v>7</v>
      </c>
      <c r="E282" s="64" t="str">
        <f>VLOOKUP($D282,'Lookup Values'!$A$2:$B$13,2)</f>
        <v>Jul</v>
      </c>
      <c r="F282" s="64">
        <f t="shared" si="22"/>
        <v>16</v>
      </c>
      <c r="G282" s="64">
        <f t="shared" si="23"/>
        <v>4</v>
      </c>
      <c r="H282" s="64" t="str">
        <f>VLOOKUP($G282, 'Lookup Values'!$D$2:$E$8, 2)</f>
        <v>Wed</v>
      </c>
      <c r="I282" s="80" t="s">
        <v>47</v>
      </c>
      <c r="J282" s="80" t="s">
        <v>76</v>
      </c>
      <c r="K282" s="80" t="s">
        <v>77</v>
      </c>
      <c r="L282" s="80" t="s">
        <v>10</v>
      </c>
      <c r="M282" s="82">
        <v>462</v>
      </c>
      <c r="N282" s="82">
        <f>IF($O282="Income",$M282*'Lookup Values'!$H$3,$M282*'Lookup Values'!$H$2)</f>
        <v>175.56</v>
      </c>
      <c r="O282" s="80" t="str">
        <f t="shared" si="24"/>
        <v>Income</v>
      </c>
    </row>
    <row r="283" spans="1:15" x14ac:dyDescent="0.25">
      <c r="A283" s="80">
        <v>282</v>
      </c>
      <c r="B283" s="81">
        <v>39652</v>
      </c>
      <c r="C283" s="64">
        <f t="shared" si="20"/>
        <v>2008</v>
      </c>
      <c r="D283" s="64">
        <f t="shared" si="21"/>
        <v>7</v>
      </c>
      <c r="E283" s="64" t="str">
        <f>VLOOKUP($D283,'Lookup Values'!$A$2:$B$13,2)</f>
        <v>Jul</v>
      </c>
      <c r="F283" s="64">
        <f t="shared" si="22"/>
        <v>23</v>
      </c>
      <c r="G283" s="64">
        <f t="shared" si="23"/>
        <v>4</v>
      </c>
      <c r="H283" s="64" t="str">
        <f>VLOOKUP($G283, 'Lookup Values'!$D$2:$E$8, 2)</f>
        <v>Wed</v>
      </c>
      <c r="I283" s="80" t="s">
        <v>47</v>
      </c>
      <c r="J283" s="80" t="s">
        <v>80</v>
      </c>
      <c r="K283" s="80" t="s">
        <v>81</v>
      </c>
      <c r="L283" s="80" t="s">
        <v>20</v>
      </c>
      <c r="M283" s="82">
        <v>327</v>
      </c>
      <c r="N283" s="82">
        <f>IF($O283="Income",$M283*'Lookup Values'!$H$3,$M283*'Lookup Values'!$H$2)</f>
        <v>124.26</v>
      </c>
      <c r="O283" s="80" t="str">
        <f t="shared" si="24"/>
        <v>Income</v>
      </c>
    </row>
    <row r="284" spans="1:15" x14ac:dyDescent="0.25">
      <c r="A284" s="80">
        <v>283</v>
      </c>
      <c r="B284" s="81">
        <v>39652</v>
      </c>
      <c r="C284" s="64">
        <f t="shared" si="20"/>
        <v>2008</v>
      </c>
      <c r="D284" s="64">
        <f t="shared" si="21"/>
        <v>7</v>
      </c>
      <c r="E284" s="64" t="str">
        <f>VLOOKUP($D284,'Lookup Values'!$A$2:$B$13,2)</f>
        <v>Jul</v>
      </c>
      <c r="F284" s="64">
        <f t="shared" si="22"/>
        <v>23</v>
      </c>
      <c r="G284" s="64">
        <f t="shared" si="23"/>
        <v>4</v>
      </c>
      <c r="H284" s="64" t="str">
        <f>VLOOKUP($G284, 'Lookup Values'!$D$2:$E$8, 2)</f>
        <v>Wed</v>
      </c>
      <c r="I284" s="80" t="s">
        <v>8</v>
      </c>
      <c r="J284" s="80" t="s">
        <v>22</v>
      </c>
      <c r="K284" s="80" t="s">
        <v>21</v>
      </c>
      <c r="L284" s="80" t="s">
        <v>10</v>
      </c>
      <c r="M284" s="82">
        <v>16</v>
      </c>
      <c r="N284" s="82">
        <f>IF($O284="Income",$M284*'Lookup Values'!$H$3,$M284*'Lookup Values'!$H$2)</f>
        <v>1.38</v>
      </c>
      <c r="O284" s="80" t="str">
        <f t="shared" si="24"/>
        <v>Expense</v>
      </c>
    </row>
    <row r="285" spans="1:15" x14ac:dyDescent="0.25">
      <c r="A285" s="80">
        <v>284</v>
      </c>
      <c r="B285" s="81">
        <v>39653</v>
      </c>
      <c r="C285" s="64">
        <f t="shared" si="20"/>
        <v>2008</v>
      </c>
      <c r="D285" s="64">
        <f t="shared" si="21"/>
        <v>7</v>
      </c>
      <c r="E285" s="64" t="str">
        <f>VLOOKUP($D285,'Lookup Values'!$A$2:$B$13,2)</f>
        <v>Jul</v>
      </c>
      <c r="F285" s="64">
        <f t="shared" si="22"/>
        <v>24</v>
      </c>
      <c r="G285" s="64">
        <f t="shared" si="23"/>
        <v>5</v>
      </c>
      <c r="H285" s="64" t="str">
        <f>VLOOKUP($G285, 'Lookup Values'!$D$2:$E$8, 2)</f>
        <v>Thu</v>
      </c>
      <c r="I285" s="80" t="s">
        <v>8</v>
      </c>
      <c r="J285" s="80" t="s">
        <v>9</v>
      </c>
      <c r="K285" s="80" t="s">
        <v>7</v>
      </c>
      <c r="L285" s="80" t="s">
        <v>10</v>
      </c>
      <c r="M285" s="82">
        <v>84</v>
      </c>
      <c r="N285" s="82">
        <f>IF($O285="Income",$M285*'Lookup Values'!$H$3,$M285*'Lookup Values'!$H$2)</f>
        <v>7.2449999999999992</v>
      </c>
      <c r="O285" s="80" t="str">
        <f t="shared" si="24"/>
        <v>Expense</v>
      </c>
    </row>
    <row r="286" spans="1:15" x14ac:dyDescent="0.25">
      <c r="A286" s="80">
        <v>285</v>
      </c>
      <c r="B286" s="81">
        <v>39654</v>
      </c>
      <c r="C286" s="64">
        <f t="shared" si="20"/>
        <v>2008</v>
      </c>
      <c r="D286" s="64">
        <f t="shared" si="21"/>
        <v>7</v>
      </c>
      <c r="E286" s="64" t="str">
        <f>VLOOKUP($D286,'Lookup Values'!$A$2:$B$13,2)</f>
        <v>Jul</v>
      </c>
      <c r="F286" s="64">
        <f t="shared" si="22"/>
        <v>25</v>
      </c>
      <c r="G286" s="64">
        <f t="shared" si="23"/>
        <v>6</v>
      </c>
      <c r="H286" s="64" t="str">
        <f>VLOOKUP($G286, 'Lookup Values'!$D$2:$E$8, 2)</f>
        <v>Fri</v>
      </c>
      <c r="I286" s="80" t="s">
        <v>12</v>
      </c>
      <c r="J286" s="80" t="s">
        <v>25</v>
      </c>
      <c r="K286" s="80" t="s">
        <v>24</v>
      </c>
      <c r="L286" s="80" t="s">
        <v>10</v>
      </c>
      <c r="M286" s="82">
        <v>442</v>
      </c>
      <c r="N286" s="82">
        <f>IF($O286="Income",$M286*'Lookup Values'!$H$3,$M286*'Lookup Values'!$H$2)</f>
        <v>38.122499999999995</v>
      </c>
      <c r="O286" s="80" t="str">
        <f t="shared" si="24"/>
        <v>Expense</v>
      </c>
    </row>
    <row r="287" spans="1:15" x14ac:dyDescent="0.25">
      <c r="A287" s="80">
        <v>286</v>
      </c>
      <c r="B287" s="81">
        <v>39656</v>
      </c>
      <c r="C287" s="64">
        <f t="shared" si="20"/>
        <v>2008</v>
      </c>
      <c r="D287" s="64">
        <f t="shared" si="21"/>
        <v>7</v>
      </c>
      <c r="E287" s="64" t="str">
        <f>VLOOKUP($D287,'Lookup Values'!$A$2:$B$13,2)</f>
        <v>Jul</v>
      </c>
      <c r="F287" s="64">
        <f t="shared" si="22"/>
        <v>27</v>
      </c>
      <c r="G287" s="64">
        <f t="shared" si="23"/>
        <v>1</v>
      </c>
      <c r="H287" s="64" t="str">
        <f>VLOOKUP($G287, 'Lookup Values'!$D$2:$E$8, 2)</f>
        <v>Sun</v>
      </c>
      <c r="I287" s="80" t="s">
        <v>47</v>
      </c>
      <c r="J287" s="80" t="s">
        <v>76</v>
      </c>
      <c r="K287" s="80" t="s">
        <v>77</v>
      </c>
      <c r="L287" s="80" t="s">
        <v>20</v>
      </c>
      <c r="M287" s="82">
        <v>287</v>
      </c>
      <c r="N287" s="82">
        <f>IF($O287="Income",$M287*'Lookup Values'!$H$3,$M287*'Lookup Values'!$H$2)</f>
        <v>109.06</v>
      </c>
      <c r="O287" s="80" t="str">
        <f t="shared" si="24"/>
        <v>Income</v>
      </c>
    </row>
    <row r="288" spans="1:15" x14ac:dyDescent="0.25">
      <c r="A288" s="80">
        <v>287</v>
      </c>
      <c r="B288" s="81">
        <v>39658</v>
      </c>
      <c r="C288" s="64">
        <f t="shared" si="20"/>
        <v>2008</v>
      </c>
      <c r="D288" s="64">
        <f t="shared" si="21"/>
        <v>7</v>
      </c>
      <c r="E288" s="64" t="str">
        <f>VLOOKUP($D288,'Lookup Values'!$A$2:$B$13,2)</f>
        <v>Jul</v>
      </c>
      <c r="F288" s="64">
        <f t="shared" si="22"/>
        <v>29</v>
      </c>
      <c r="G288" s="64">
        <f t="shared" si="23"/>
        <v>3</v>
      </c>
      <c r="H288" s="64" t="str">
        <f>VLOOKUP($G288, 'Lookup Values'!$D$2:$E$8, 2)</f>
        <v>Tue</v>
      </c>
      <c r="I288" s="80" t="s">
        <v>15</v>
      </c>
      <c r="J288" s="80" t="s">
        <v>16</v>
      </c>
      <c r="K288" s="80" t="s">
        <v>14</v>
      </c>
      <c r="L288" s="80" t="s">
        <v>23</v>
      </c>
      <c r="M288" s="82">
        <v>303</v>
      </c>
      <c r="N288" s="82">
        <f>IF($O288="Income",$M288*'Lookup Values'!$H$3,$M288*'Lookup Values'!$H$2)</f>
        <v>26.133749999999999</v>
      </c>
      <c r="O288" s="80" t="str">
        <f t="shared" si="24"/>
        <v>Expense</v>
      </c>
    </row>
    <row r="289" spans="1:15" x14ac:dyDescent="0.25">
      <c r="A289" s="80">
        <v>288</v>
      </c>
      <c r="B289" s="81">
        <v>39664</v>
      </c>
      <c r="C289" s="64">
        <f t="shared" si="20"/>
        <v>2008</v>
      </c>
      <c r="D289" s="64">
        <f t="shared" si="21"/>
        <v>8</v>
      </c>
      <c r="E289" s="64" t="str">
        <f>VLOOKUP($D289,'Lookup Values'!$A$2:$B$13,2)</f>
        <v>Aug</v>
      </c>
      <c r="F289" s="64">
        <f t="shared" si="22"/>
        <v>4</v>
      </c>
      <c r="G289" s="64">
        <f t="shared" si="23"/>
        <v>2</v>
      </c>
      <c r="H289" s="64" t="str">
        <f>VLOOKUP($G289, 'Lookup Values'!$D$2:$E$8, 2)</f>
        <v>Mon</v>
      </c>
      <c r="I289" s="80" t="s">
        <v>15</v>
      </c>
      <c r="J289" s="80" t="s">
        <v>35</v>
      </c>
      <c r="K289" s="80" t="s">
        <v>34</v>
      </c>
      <c r="L289" s="80" t="s">
        <v>10</v>
      </c>
      <c r="M289" s="82">
        <v>327</v>
      </c>
      <c r="N289" s="82">
        <f>IF($O289="Income",$M289*'Lookup Values'!$H$3,$M289*'Lookup Values'!$H$2)</f>
        <v>28.203749999999999</v>
      </c>
      <c r="O289" s="80" t="str">
        <f t="shared" si="24"/>
        <v>Expense</v>
      </c>
    </row>
    <row r="290" spans="1:15" x14ac:dyDescent="0.25">
      <c r="A290" s="80">
        <v>289</v>
      </c>
      <c r="B290" s="81">
        <v>39666</v>
      </c>
      <c r="C290" s="64">
        <f t="shared" si="20"/>
        <v>2008</v>
      </c>
      <c r="D290" s="64">
        <f t="shared" si="21"/>
        <v>8</v>
      </c>
      <c r="E290" s="64" t="str">
        <f>VLOOKUP($D290,'Lookup Values'!$A$2:$B$13,2)</f>
        <v>Aug</v>
      </c>
      <c r="F290" s="64">
        <f t="shared" si="22"/>
        <v>6</v>
      </c>
      <c r="G290" s="64">
        <f t="shared" si="23"/>
        <v>4</v>
      </c>
      <c r="H290" s="64" t="str">
        <f>VLOOKUP($G290, 'Lookup Values'!$D$2:$E$8, 2)</f>
        <v>Wed</v>
      </c>
      <c r="I290" s="80" t="s">
        <v>39</v>
      </c>
      <c r="J290" s="80" t="s">
        <v>40</v>
      </c>
      <c r="K290" s="80" t="s">
        <v>38</v>
      </c>
      <c r="L290" s="80" t="s">
        <v>10</v>
      </c>
      <c r="M290" s="82">
        <v>12</v>
      </c>
      <c r="N290" s="82">
        <f>IF($O290="Income",$M290*'Lookup Values'!$H$3,$M290*'Lookup Values'!$H$2)</f>
        <v>1.0349999999999999</v>
      </c>
      <c r="O290" s="80" t="str">
        <f t="shared" si="24"/>
        <v>Expense</v>
      </c>
    </row>
    <row r="291" spans="1:15" x14ac:dyDescent="0.25">
      <c r="A291" s="80">
        <v>290</v>
      </c>
      <c r="B291" s="81">
        <v>39668</v>
      </c>
      <c r="C291" s="64">
        <f t="shared" si="20"/>
        <v>2008</v>
      </c>
      <c r="D291" s="64">
        <f t="shared" si="21"/>
        <v>8</v>
      </c>
      <c r="E291" s="64" t="str">
        <f>VLOOKUP($D291,'Lookup Values'!$A$2:$B$13,2)</f>
        <v>Aug</v>
      </c>
      <c r="F291" s="64">
        <f t="shared" si="22"/>
        <v>8</v>
      </c>
      <c r="G291" s="64">
        <f t="shared" si="23"/>
        <v>6</v>
      </c>
      <c r="H291" s="64" t="str">
        <f>VLOOKUP($G291, 'Lookup Values'!$D$2:$E$8, 2)</f>
        <v>Fri</v>
      </c>
      <c r="I291" s="80" t="s">
        <v>15</v>
      </c>
      <c r="J291" s="80" t="s">
        <v>16</v>
      </c>
      <c r="K291" s="80" t="s">
        <v>14</v>
      </c>
      <c r="L291" s="80" t="s">
        <v>10</v>
      </c>
      <c r="M291" s="82">
        <v>76</v>
      </c>
      <c r="N291" s="82">
        <f>IF($O291="Income",$M291*'Lookup Values'!$H$3,$M291*'Lookup Values'!$H$2)</f>
        <v>6.5549999999999997</v>
      </c>
      <c r="O291" s="80" t="str">
        <f t="shared" si="24"/>
        <v>Expense</v>
      </c>
    </row>
    <row r="292" spans="1:15" x14ac:dyDescent="0.25">
      <c r="A292" s="80">
        <v>291</v>
      </c>
      <c r="B292" s="81">
        <v>39670</v>
      </c>
      <c r="C292" s="64">
        <f t="shared" si="20"/>
        <v>2008</v>
      </c>
      <c r="D292" s="64">
        <f t="shared" si="21"/>
        <v>8</v>
      </c>
      <c r="E292" s="64" t="str">
        <f>VLOOKUP($D292,'Lookup Values'!$A$2:$B$13,2)</f>
        <v>Aug</v>
      </c>
      <c r="F292" s="64">
        <f t="shared" si="22"/>
        <v>10</v>
      </c>
      <c r="G292" s="64">
        <f t="shared" si="23"/>
        <v>1</v>
      </c>
      <c r="H292" s="64" t="str">
        <f>VLOOKUP($G292, 'Lookup Values'!$D$2:$E$8, 2)</f>
        <v>Sun</v>
      </c>
      <c r="I292" s="80" t="s">
        <v>8</v>
      </c>
      <c r="J292" s="80" t="s">
        <v>22</v>
      </c>
      <c r="K292" s="80" t="s">
        <v>21</v>
      </c>
      <c r="L292" s="80" t="s">
        <v>10</v>
      </c>
      <c r="M292" s="82">
        <v>451</v>
      </c>
      <c r="N292" s="82">
        <f>IF($O292="Income",$M292*'Lookup Values'!$H$3,$M292*'Lookup Values'!$H$2)</f>
        <v>38.89875</v>
      </c>
      <c r="O292" s="80" t="str">
        <f t="shared" si="24"/>
        <v>Expense</v>
      </c>
    </row>
    <row r="293" spans="1:15" x14ac:dyDescent="0.25">
      <c r="A293" s="80">
        <v>292</v>
      </c>
      <c r="B293" s="81">
        <v>39671</v>
      </c>
      <c r="C293" s="64">
        <f t="shared" si="20"/>
        <v>2008</v>
      </c>
      <c r="D293" s="64">
        <f t="shared" si="21"/>
        <v>8</v>
      </c>
      <c r="E293" s="64" t="str">
        <f>VLOOKUP($D293,'Lookup Values'!$A$2:$B$13,2)</f>
        <v>Aug</v>
      </c>
      <c r="F293" s="64">
        <f t="shared" si="22"/>
        <v>11</v>
      </c>
      <c r="G293" s="64">
        <f t="shared" si="23"/>
        <v>2</v>
      </c>
      <c r="H293" s="64" t="str">
        <f>VLOOKUP($G293, 'Lookup Values'!$D$2:$E$8, 2)</f>
        <v>Mon</v>
      </c>
      <c r="I293" s="80" t="s">
        <v>47</v>
      </c>
      <c r="J293" s="80" t="s">
        <v>78</v>
      </c>
      <c r="K293" s="80" t="s">
        <v>79</v>
      </c>
      <c r="L293" s="80" t="s">
        <v>10</v>
      </c>
      <c r="M293" s="82">
        <v>152</v>
      </c>
      <c r="N293" s="82">
        <f>IF($O293="Income",$M293*'Lookup Values'!$H$3,$M293*'Lookup Values'!$H$2)</f>
        <v>57.76</v>
      </c>
      <c r="O293" s="80" t="str">
        <f t="shared" si="24"/>
        <v>Income</v>
      </c>
    </row>
    <row r="294" spans="1:15" x14ac:dyDescent="0.25">
      <c r="A294" s="80">
        <v>293</v>
      </c>
      <c r="B294" s="81">
        <v>39671</v>
      </c>
      <c r="C294" s="64">
        <f t="shared" si="20"/>
        <v>2008</v>
      </c>
      <c r="D294" s="64">
        <f t="shared" si="21"/>
        <v>8</v>
      </c>
      <c r="E294" s="64" t="str">
        <f>VLOOKUP($D294,'Lookup Values'!$A$2:$B$13,2)</f>
        <v>Aug</v>
      </c>
      <c r="F294" s="64">
        <f t="shared" si="22"/>
        <v>11</v>
      </c>
      <c r="G294" s="64">
        <f t="shared" si="23"/>
        <v>2</v>
      </c>
      <c r="H294" s="64" t="str">
        <f>VLOOKUP($G294, 'Lookup Values'!$D$2:$E$8, 2)</f>
        <v>Mon</v>
      </c>
      <c r="I294" s="80" t="s">
        <v>42</v>
      </c>
      <c r="J294" s="80" t="s">
        <v>43</v>
      </c>
      <c r="K294" s="80" t="s">
        <v>41</v>
      </c>
      <c r="L294" s="80" t="s">
        <v>23</v>
      </c>
      <c r="M294" s="82">
        <v>384</v>
      </c>
      <c r="N294" s="82">
        <f>IF($O294="Income",$M294*'Lookup Values'!$H$3,$M294*'Lookup Values'!$H$2)</f>
        <v>33.119999999999997</v>
      </c>
      <c r="O294" s="80" t="str">
        <f t="shared" si="24"/>
        <v>Expense</v>
      </c>
    </row>
    <row r="295" spans="1:15" x14ac:dyDescent="0.25">
      <c r="A295" s="80">
        <v>294</v>
      </c>
      <c r="B295" s="81">
        <v>39673</v>
      </c>
      <c r="C295" s="64">
        <f t="shared" si="20"/>
        <v>2008</v>
      </c>
      <c r="D295" s="64">
        <f t="shared" si="21"/>
        <v>8</v>
      </c>
      <c r="E295" s="64" t="str">
        <f>VLOOKUP($D295,'Lookup Values'!$A$2:$B$13,2)</f>
        <v>Aug</v>
      </c>
      <c r="F295" s="64">
        <f t="shared" si="22"/>
        <v>13</v>
      </c>
      <c r="G295" s="64">
        <f t="shared" si="23"/>
        <v>4</v>
      </c>
      <c r="H295" s="64" t="str">
        <f>VLOOKUP($G295, 'Lookup Values'!$D$2:$E$8, 2)</f>
        <v>Wed</v>
      </c>
      <c r="I295" s="80" t="s">
        <v>32</v>
      </c>
      <c r="J295" s="80" t="s">
        <v>33</v>
      </c>
      <c r="K295" s="80" t="s">
        <v>31</v>
      </c>
      <c r="L295" s="80" t="s">
        <v>10</v>
      </c>
      <c r="M295" s="82">
        <v>278</v>
      </c>
      <c r="N295" s="82">
        <f>IF($O295="Income",$M295*'Lookup Values'!$H$3,$M295*'Lookup Values'!$H$2)</f>
        <v>23.977499999999999</v>
      </c>
      <c r="O295" s="80" t="str">
        <f t="shared" si="24"/>
        <v>Expense</v>
      </c>
    </row>
    <row r="296" spans="1:15" x14ac:dyDescent="0.25">
      <c r="A296" s="80">
        <v>295</v>
      </c>
      <c r="B296" s="81">
        <v>39678</v>
      </c>
      <c r="C296" s="64">
        <f t="shared" si="20"/>
        <v>2008</v>
      </c>
      <c r="D296" s="64">
        <f t="shared" si="21"/>
        <v>8</v>
      </c>
      <c r="E296" s="64" t="str">
        <f>VLOOKUP($D296,'Lookup Values'!$A$2:$B$13,2)</f>
        <v>Aug</v>
      </c>
      <c r="F296" s="64">
        <f t="shared" si="22"/>
        <v>18</v>
      </c>
      <c r="G296" s="64">
        <f t="shared" si="23"/>
        <v>2</v>
      </c>
      <c r="H296" s="64" t="str">
        <f>VLOOKUP($G296, 'Lookup Values'!$D$2:$E$8, 2)</f>
        <v>Mon</v>
      </c>
      <c r="I296" s="80" t="s">
        <v>32</v>
      </c>
      <c r="J296" s="80" t="s">
        <v>33</v>
      </c>
      <c r="K296" s="80" t="s">
        <v>31</v>
      </c>
      <c r="L296" s="80" t="s">
        <v>20</v>
      </c>
      <c r="M296" s="82">
        <v>328</v>
      </c>
      <c r="N296" s="82">
        <f>IF($O296="Income",$M296*'Lookup Values'!$H$3,$M296*'Lookup Values'!$H$2)</f>
        <v>28.29</v>
      </c>
      <c r="O296" s="80" t="str">
        <f t="shared" si="24"/>
        <v>Expense</v>
      </c>
    </row>
    <row r="297" spans="1:15" x14ac:dyDescent="0.25">
      <c r="A297" s="80">
        <v>296</v>
      </c>
      <c r="B297" s="81">
        <v>39679</v>
      </c>
      <c r="C297" s="64">
        <f t="shared" si="20"/>
        <v>2008</v>
      </c>
      <c r="D297" s="64">
        <f t="shared" si="21"/>
        <v>8</v>
      </c>
      <c r="E297" s="64" t="str">
        <f>VLOOKUP($D297,'Lookup Values'!$A$2:$B$13,2)</f>
        <v>Aug</v>
      </c>
      <c r="F297" s="64">
        <f t="shared" si="22"/>
        <v>19</v>
      </c>
      <c r="G297" s="64">
        <f t="shared" si="23"/>
        <v>3</v>
      </c>
      <c r="H297" s="64" t="str">
        <f>VLOOKUP($G297, 'Lookup Values'!$D$2:$E$8, 2)</f>
        <v>Tue</v>
      </c>
      <c r="I297" s="80" t="s">
        <v>8</v>
      </c>
      <c r="J297" s="80" t="s">
        <v>22</v>
      </c>
      <c r="K297" s="80" t="s">
        <v>21</v>
      </c>
      <c r="L297" s="80" t="s">
        <v>10</v>
      </c>
      <c r="M297" s="82">
        <v>245</v>
      </c>
      <c r="N297" s="82">
        <f>IF($O297="Income",$M297*'Lookup Values'!$H$3,$M297*'Lookup Values'!$H$2)</f>
        <v>21.131249999999998</v>
      </c>
      <c r="O297" s="80" t="str">
        <f t="shared" si="24"/>
        <v>Expense</v>
      </c>
    </row>
    <row r="298" spans="1:15" x14ac:dyDescent="0.25">
      <c r="A298" s="80">
        <v>297</v>
      </c>
      <c r="B298" s="81">
        <v>39679</v>
      </c>
      <c r="C298" s="64">
        <f t="shared" si="20"/>
        <v>2008</v>
      </c>
      <c r="D298" s="64">
        <f t="shared" si="21"/>
        <v>8</v>
      </c>
      <c r="E298" s="64" t="str">
        <f>VLOOKUP($D298,'Lookup Values'!$A$2:$B$13,2)</f>
        <v>Aug</v>
      </c>
      <c r="F298" s="64">
        <f t="shared" si="22"/>
        <v>19</v>
      </c>
      <c r="G298" s="64">
        <f t="shared" si="23"/>
        <v>3</v>
      </c>
      <c r="H298" s="64" t="str">
        <f>VLOOKUP($G298, 'Lookup Values'!$D$2:$E$8, 2)</f>
        <v>Tue</v>
      </c>
      <c r="I298" s="80" t="s">
        <v>47</v>
      </c>
      <c r="J298" s="80" t="s">
        <v>76</v>
      </c>
      <c r="K298" s="80" t="s">
        <v>77</v>
      </c>
      <c r="L298" s="80" t="s">
        <v>10</v>
      </c>
      <c r="M298" s="82">
        <v>98</v>
      </c>
      <c r="N298" s="82">
        <f>IF($O298="Income",$M298*'Lookup Values'!$H$3,$M298*'Lookup Values'!$H$2)</f>
        <v>37.24</v>
      </c>
      <c r="O298" s="80" t="str">
        <f t="shared" si="24"/>
        <v>Income</v>
      </c>
    </row>
    <row r="299" spans="1:15" x14ac:dyDescent="0.25">
      <c r="A299" s="80">
        <v>298</v>
      </c>
      <c r="B299" s="81">
        <v>39682</v>
      </c>
      <c r="C299" s="64">
        <f t="shared" si="20"/>
        <v>2008</v>
      </c>
      <c r="D299" s="64">
        <f t="shared" si="21"/>
        <v>8</v>
      </c>
      <c r="E299" s="64" t="str">
        <f>VLOOKUP($D299,'Lookup Values'!$A$2:$B$13,2)</f>
        <v>Aug</v>
      </c>
      <c r="F299" s="64">
        <f t="shared" si="22"/>
        <v>22</v>
      </c>
      <c r="G299" s="64">
        <f t="shared" si="23"/>
        <v>6</v>
      </c>
      <c r="H299" s="64" t="str">
        <f>VLOOKUP($G299, 'Lookup Values'!$D$2:$E$8, 2)</f>
        <v>Fri</v>
      </c>
      <c r="I299" s="80" t="s">
        <v>8</v>
      </c>
      <c r="J299" s="80" t="s">
        <v>22</v>
      </c>
      <c r="K299" s="80" t="s">
        <v>21</v>
      </c>
      <c r="L299" s="80" t="s">
        <v>10</v>
      </c>
      <c r="M299" s="82">
        <v>101</v>
      </c>
      <c r="N299" s="82">
        <f>IF($O299="Income",$M299*'Lookup Values'!$H$3,$M299*'Lookup Values'!$H$2)</f>
        <v>8.7112499999999997</v>
      </c>
      <c r="O299" s="80" t="str">
        <f t="shared" si="24"/>
        <v>Expense</v>
      </c>
    </row>
    <row r="300" spans="1:15" x14ac:dyDescent="0.25">
      <c r="A300" s="80">
        <v>299</v>
      </c>
      <c r="B300" s="81">
        <v>39683</v>
      </c>
      <c r="C300" s="64">
        <f t="shared" si="20"/>
        <v>2008</v>
      </c>
      <c r="D300" s="64">
        <f t="shared" si="21"/>
        <v>8</v>
      </c>
      <c r="E300" s="64" t="str">
        <f>VLOOKUP($D300,'Lookup Values'!$A$2:$B$13,2)</f>
        <v>Aug</v>
      </c>
      <c r="F300" s="64">
        <f t="shared" si="22"/>
        <v>23</v>
      </c>
      <c r="G300" s="64">
        <f t="shared" si="23"/>
        <v>7</v>
      </c>
      <c r="H300" s="64" t="str">
        <f>VLOOKUP($G300, 'Lookup Values'!$D$2:$E$8, 2)</f>
        <v>Sat</v>
      </c>
      <c r="I300" s="80" t="s">
        <v>12</v>
      </c>
      <c r="J300" s="80" t="s">
        <v>37</v>
      </c>
      <c r="K300" s="80" t="s">
        <v>36</v>
      </c>
      <c r="L300" s="80" t="s">
        <v>10</v>
      </c>
      <c r="M300" s="82">
        <v>349</v>
      </c>
      <c r="N300" s="82">
        <f>IF($O300="Income",$M300*'Lookup Values'!$H$3,$M300*'Lookup Values'!$H$2)</f>
        <v>30.101249999999997</v>
      </c>
      <c r="O300" s="80" t="str">
        <f t="shared" si="24"/>
        <v>Expense</v>
      </c>
    </row>
    <row r="301" spans="1:15" x14ac:dyDescent="0.25">
      <c r="A301" s="80">
        <v>300</v>
      </c>
      <c r="B301" s="81">
        <v>39684</v>
      </c>
      <c r="C301" s="64">
        <f t="shared" si="20"/>
        <v>2008</v>
      </c>
      <c r="D301" s="64">
        <f t="shared" si="21"/>
        <v>8</v>
      </c>
      <c r="E301" s="64" t="str">
        <f>VLOOKUP($D301,'Lookup Values'!$A$2:$B$13,2)</f>
        <v>Aug</v>
      </c>
      <c r="F301" s="64">
        <f t="shared" si="22"/>
        <v>24</v>
      </c>
      <c r="G301" s="64">
        <f t="shared" si="23"/>
        <v>1</v>
      </c>
      <c r="H301" s="64" t="str">
        <f>VLOOKUP($G301, 'Lookup Values'!$D$2:$E$8, 2)</f>
        <v>Sun</v>
      </c>
      <c r="I301" s="80" t="s">
        <v>18</v>
      </c>
      <c r="J301" s="80" t="s">
        <v>30</v>
      </c>
      <c r="K301" s="80" t="s">
        <v>29</v>
      </c>
      <c r="L301" s="80" t="s">
        <v>23</v>
      </c>
      <c r="M301" s="82">
        <v>499</v>
      </c>
      <c r="N301" s="82">
        <f>IF($O301="Income",$M301*'Lookup Values'!$H$3,$M301*'Lookup Values'!$H$2)</f>
        <v>43.038749999999993</v>
      </c>
      <c r="O301" s="80" t="str">
        <f t="shared" si="24"/>
        <v>Expense</v>
      </c>
    </row>
    <row r="302" spans="1:15" x14ac:dyDescent="0.25">
      <c r="A302" s="80">
        <v>301</v>
      </c>
      <c r="B302" s="81">
        <v>39684</v>
      </c>
      <c r="C302" s="64">
        <f t="shared" si="20"/>
        <v>2008</v>
      </c>
      <c r="D302" s="64">
        <f t="shared" si="21"/>
        <v>8</v>
      </c>
      <c r="E302" s="64" t="str">
        <f>VLOOKUP($D302,'Lookup Values'!$A$2:$B$13,2)</f>
        <v>Aug</v>
      </c>
      <c r="F302" s="64">
        <f t="shared" si="22"/>
        <v>24</v>
      </c>
      <c r="G302" s="64">
        <f t="shared" si="23"/>
        <v>1</v>
      </c>
      <c r="H302" s="64" t="str">
        <f>VLOOKUP($G302, 'Lookup Values'!$D$2:$E$8, 2)</f>
        <v>Sun</v>
      </c>
      <c r="I302" s="80" t="s">
        <v>27</v>
      </c>
      <c r="J302" s="80" t="s">
        <v>28</v>
      </c>
      <c r="K302" s="80" t="s">
        <v>26</v>
      </c>
      <c r="L302" s="80" t="s">
        <v>20</v>
      </c>
      <c r="M302" s="82">
        <v>190</v>
      </c>
      <c r="N302" s="82">
        <f>IF($O302="Income",$M302*'Lookup Values'!$H$3,$M302*'Lookup Values'!$H$2)</f>
        <v>16.387499999999999</v>
      </c>
      <c r="O302" s="80" t="str">
        <f t="shared" si="24"/>
        <v>Expense</v>
      </c>
    </row>
    <row r="303" spans="1:15" x14ac:dyDescent="0.25">
      <c r="A303" s="80">
        <v>302</v>
      </c>
      <c r="B303" s="81">
        <v>39685</v>
      </c>
      <c r="C303" s="64">
        <f t="shared" si="20"/>
        <v>2008</v>
      </c>
      <c r="D303" s="64">
        <f t="shared" si="21"/>
        <v>8</v>
      </c>
      <c r="E303" s="64" t="str">
        <f>VLOOKUP($D303,'Lookup Values'!$A$2:$B$13,2)</f>
        <v>Aug</v>
      </c>
      <c r="F303" s="64">
        <f t="shared" si="22"/>
        <v>25</v>
      </c>
      <c r="G303" s="64">
        <f t="shared" si="23"/>
        <v>2</v>
      </c>
      <c r="H303" s="64" t="str">
        <f>VLOOKUP($G303, 'Lookup Values'!$D$2:$E$8, 2)</f>
        <v>Mon</v>
      </c>
      <c r="I303" s="80" t="s">
        <v>8</v>
      </c>
      <c r="J303" s="80" t="s">
        <v>22</v>
      </c>
      <c r="K303" s="80" t="s">
        <v>21</v>
      </c>
      <c r="L303" s="80" t="s">
        <v>23</v>
      </c>
      <c r="M303" s="82">
        <v>308</v>
      </c>
      <c r="N303" s="82">
        <f>IF($O303="Income",$M303*'Lookup Values'!$H$3,$M303*'Lookup Values'!$H$2)</f>
        <v>26.564999999999998</v>
      </c>
      <c r="O303" s="80" t="str">
        <f t="shared" si="24"/>
        <v>Expense</v>
      </c>
    </row>
    <row r="304" spans="1:15" x14ac:dyDescent="0.25">
      <c r="A304" s="80">
        <v>303</v>
      </c>
      <c r="B304" s="81">
        <v>39687</v>
      </c>
      <c r="C304" s="64">
        <f t="shared" si="20"/>
        <v>2008</v>
      </c>
      <c r="D304" s="64">
        <f t="shared" si="21"/>
        <v>8</v>
      </c>
      <c r="E304" s="64" t="str">
        <f>VLOOKUP($D304,'Lookup Values'!$A$2:$B$13,2)</f>
        <v>Aug</v>
      </c>
      <c r="F304" s="64">
        <f t="shared" si="22"/>
        <v>27</v>
      </c>
      <c r="G304" s="64">
        <f t="shared" si="23"/>
        <v>4</v>
      </c>
      <c r="H304" s="64" t="str">
        <f>VLOOKUP($G304, 'Lookup Values'!$D$2:$E$8, 2)</f>
        <v>Wed</v>
      </c>
      <c r="I304" s="80" t="s">
        <v>27</v>
      </c>
      <c r="J304" s="80" t="s">
        <v>28</v>
      </c>
      <c r="K304" s="80" t="s">
        <v>26</v>
      </c>
      <c r="L304" s="80" t="s">
        <v>10</v>
      </c>
      <c r="M304" s="82">
        <v>468</v>
      </c>
      <c r="N304" s="82">
        <f>IF($O304="Income",$M304*'Lookup Values'!$H$3,$M304*'Lookup Values'!$H$2)</f>
        <v>40.364999999999995</v>
      </c>
      <c r="O304" s="80" t="str">
        <f t="shared" si="24"/>
        <v>Expense</v>
      </c>
    </row>
    <row r="305" spans="1:15" x14ac:dyDescent="0.25">
      <c r="A305" s="80">
        <v>304</v>
      </c>
      <c r="B305" s="81">
        <v>39691</v>
      </c>
      <c r="C305" s="64">
        <f t="shared" si="20"/>
        <v>2008</v>
      </c>
      <c r="D305" s="64">
        <f t="shared" si="21"/>
        <v>8</v>
      </c>
      <c r="E305" s="64" t="str">
        <f>VLOOKUP($D305,'Lookup Values'!$A$2:$B$13,2)</f>
        <v>Aug</v>
      </c>
      <c r="F305" s="64">
        <f t="shared" si="22"/>
        <v>31</v>
      </c>
      <c r="G305" s="64">
        <f t="shared" si="23"/>
        <v>1</v>
      </c>
      <c r="H305" s="64" t="str">
        <f>VLOOKUP($G305, 'Lookup Values'!$D$2:$E$8, 2)</f>
        <v>Sun</v>
      </c>
      <c r="I305" s="80" t="s">
        <v>47</v>
      </c>
      <c r="J305" s="80" t="s">
        <v>78</v>
      </c>
      <c r="K305" s="80" t="s">
        <v>79</v>
      </c>
      <c r="L305" s="80" t="s">
        <v>20</v>
      </c>
      <c r="M305" s="82">
        <v>14</v>
      </c>
      <c r="N305" s="82">
        <f>IF($O305="Income",$M305*'Lookup Values'!$H$3,$M305*'Lookup Values'!$H$2)</f>
        <v>5.32</v>
      </c>
      <c r="O305" s="80" t="str">
        <f t="shared" si="24"/>
        <v>Income</v>
      </c>
    </row>
    <row r="306" spans="1:15" x14ac:dyDescent="0.25">
      <c r="A306" s="80">
        <v>305</v>
      </c>
      <c r="B306" s="81">
        <v>39693</v>
      </c>
      <c r="C306" s="64">
        <f t="shared" si="20"/>
        <v>2008</v>
      </c>
      <c r="D306" s="64">
        <f t="shared" si="21"/>
        <v>9</v>
      </c>
      <c r="E306" s="64" t="str">
        <f>VLOOKUP($D306,'Lookup Values'!$A$2:$B$13,2)</f>
        <v>Sep</v>
      </c>
      <c r="F306" s="64">
        <f t="shared" si="22"/>
        <v>2</v>
      </c>
      <c r="G306" s="64">
        <f t="shared" si="23"/>
        <v>3</v>
      </c>
      <c r="H306" s="64" t="str">
        <f>VLOOKUP($G306, 'Lookup Values'!$D$2:$E$8, 2)</f>
        <v>Tue</v>
      </c>
      <c r="I306" s="80" t="s">
        <v>12</v>
      </c>
      <c r="J306" s="80" t="s">
        <v>25</v>
      </c>
      <c r="K306" s="80" t="s">
        <v>24</v>
      </c>
      <c r="L306" s="80" t="s">
        <v>20</v>
      </c>
      <c r="M306" s="82">
        <v>304</v>
      </c>
      <c r="N306" s="82">
        <f>IF($O306="Income",$M306*'Lookup Values'!$H$3,$M306*'Lookup Values'!$H$2)</f>
        <v>26.22</v>
      </c>
      <c r="O306" s="80" t="str">
        <f t="shared" si="24"/>
        <v>Expense</v>
      </c>
    </row>
    <row r="307" spans="1:15" x14ac:dyDescent="0.25">
      <c r="A307" s="80">
        <v>306</v>
      </c>
      <c r="B307" s="81">
        <v>39693</v>
      </c>
      <c r="C307" s="64">
        <f t="shared" si="20"/>
        <v>2008</v>
      </c>
      <c r="D307" s="64">
        <f t="shared" si="21"/>
        <v>9</v>
      </c>
      <c r="E307" s="64" t="str">
        <f>VLOOKUP($D307,'Lookup Values'!$A$2:$B$13,2)</f>
        <v>Sep</v>
      </c>
      <c r="F307" s="64">
        <f t="shared" si="22"/>
        <v>2</v>
      </c>
      <c r="G307" s="64">
        <f t="shared" si="23"/>
        <v>3</v>
      </c>
      <c r="H307" s="64" t="str">
        <f>VLOOKUP($G307, 'Lookup Values'!$D$2:$E$8, 2)</f>
        <v>Tue</v>
      </c>
      <c r="I307" s="80" t="s">
        <v>47</v>
      </c>
      <c r="J307" s="80" t="s">
        <v>78</v>
      </c>
      <c r="K307" s="80" t="s">
        <v>79</v>
      </c>
      <c r="L307" s="80" t="s">
        <v>20</v>
      </c>
      <c r="M307" s="82">
        <v>154</v>
      </c>
      <c r="N307" s="82">
        <f>IF($O307="Income",$M307*'Lookup Values'!$H$3,$M307*'Lookup Values'!$H$2)</f>
        <v>58.52</v>
      </c>
      <c r="O307" s="80" t="str">
        <f t="shared" si="24"/>
        <v>Income</v>
      </c>
    </row>
    <row r="308" spans="1:15" x14ac:dyDescent="0.25">
      <c r="A308" s="80">
        <v>307</v>
      </c>
      <c r="B308" s="81">
        <v>39696</v>
      </c>
      <c r="C308" s="64">
        <f t="shared" si="20"/>
        <v>2008</v>
      </c>
      <c r="D308" s="64">
        <f t="shared" si="21"/>
        <v>9</v>
      </c>
      <c r="E308" s="64" t="str">
        <f>VLOOKUP($D308,'Lookup Values'!$A$2:$B$13,2)</f>
        <v>Sep</v>
      </c>
      <c r="F308" s="64">
        <f t="shared" si="22"/>
        <v>5</v>
      </c>
      <c r="G308" s="64">
        <f t="shared" si="23"/>
        <v>6</v>
      </c>
      <c r="H308" s="64" t="str">
        <f>VLOOKUP($G308, 'Lookup Values'!$D$2:$E$8, 2)</f>
        <v>Fri</v>
      </c>
      <c r="I308" s="80" t="s">
        <v>8</v>
      </c>
      <c r="J308" s="80" t="s">
        <v>22</v>
      </c>
      <c r="K308" s="80" t="s">
        <v>21</v>
      </c>
      <c r="L308" s="80" t="s">
        <v>10</v>
      </c>
      <c r="M308" s="82">
        <v>244</v>
      </c>
      <c r="N308" s="82">
        <f>IF($O308="Income",$M308*'Lookup Values'!$H$3,$M308*'Lookup Values'!$H$2)</f>
        <v>21.044999999999998</v>
      </c>
      <c r="O308" s="80" t="str">
        <f t="shared" si="24"/>
        <v>Expense</v>
      </c>
    </row>
    <row r="309" spans="1:15" x14ac:dyDescent="0.25">
      <c r="A309" s="80">
        <v>308</v>
      </c>
      <c r="B309" s="81">
        <v>39696</v>
      </c>
      <c r="C309" s="64">
        <f t="shared" si="20"/>
        <v>2008</v>
      </c>
      <c r="D309" s="64">
        <f t="shared" si="21"/>
        <v>9</v>
      </c>
      <c r="E309" s="64" t="str">
        <f>VLOOKUP($D309,'Lookup Values'!$A$2:$B$13,2)</f>
        <v>Sep</v>
      </c>
      <c r="F309" s="64">
        <f t="shared" si="22"/>
        <v>5</v>
      </c>
      <c r="G309" s="64">
        <f t="shared" si="23"/>
        <v>6</v>
      </c>
      <c r="H309" s="64" t="str">
        <f>VLOOKUP($G309, 'Lookup Values'!$D$2:$E$8, 2)</f>
        <v>Fri</v>
      </c>
      <c r="I309" s="80" t="s">
        <v>12</v>
      </c>
      <c r="J309" s="80" t="s">
        <v>25</v>
      </c>
      <c r="K309" s="80" t="s">
        <v>24</v>
      </c>
      <c r="L309" s="80" t="s">
        <v>10</v>
      </c>
      <c r="M309" s="82">
        <v>51</v>
      </c>
      <c r="N309" s="82">
        <f>IF($O309="Income",$M309*'Lookup Values'!$H$3,$M309*'Lookup Values'!$H$2)</f>
        <v>4.3987499999999997</v>
      </c>
      <c r="O309" s="80" t="str">
        <f t="shared" si="24"/>
        <v>Expense</v>
      </c>
    </row>
    <row r="310" spans="1:15" x14ac:dyDescent="0.25">
      <c r="A310" s="80">
        <v>309</v>
      </c>
      <c r="B310" s="81">
        <v>39699</v>
      </c>
      <c r="C310" s="64">
        <f t="shared" si="20"/>
        <v>2008</v>
      </c>
      <c r="D310" s="64">
        <f t="shared" si="21"/>
        <v>9</v>
      </c>
      <c r="E310" s="64" t="str">
        <f>VLOOKUP($D310,'Lookup Values'!$A$2:$B$13,2)</f>
        <v>Sep</v>
      </c>
      <c r="F310" s="64">
        <f t="shared" si="22"/>
        <v>8</v>
      </c>
      <c r="G310" s="64">
        <f t="shared" si="23"/>
        <v>2</v>
      </c>
      <c r="H310" s="64" t="str">
        <f>VLOOKUP($G310, 'Lookup Values'!$D$2:$E$8, 2)</f>
        <v>Mon</v>
      </c>
      <c r="I310" s="80" t="s">
        <v>27</v>
      </c>
      <c r="J310" s="80" t="s">
        <v>28</v>
      </c>
      <c r="K310" s="80" t="s">
        <v>26</v>
      </c>
      <c r="L310" s="80" t="s">
        <v>20</v>
      </c>
      <c r="M310" s="82">
        <v>16</v>
      </c>
      <c r="N310" s="82">
        <f>IF($O310="Income",$M310*'Lookup Values'!$H$3,$M310*'Lookup Values'!$H$2)</f>
        <v>1.38</v>
      </c>
      <c r="O310" s="80" t="str">
        <f t="shared" si="24"/>
        <v>Expense</v>
      </c>
    </row>
    <row r="311" spans="1:15" x14ac:dyDescent="0.25">
      <c r="A311" s="80">
        <v>310</v>
      </c>
      <c r="B311" s="81">
        <v>39700</v>
      </c>
      <c r="C311" s="64">
        <f t="shared" si="20"/>
        <v>2008</v>
      </c>
      <c r="D311" s="64">
        <f t="shared" si="21"/>
        <v>9</v>
      </c>
      <c r="E311" s="64" t="str">
        <f>VLOOKUP($D311,'Lookup Values'!$A$2:$B$13,2)</f>
        <v>Sep</v>
      </c>
      <c r="F311" s="64">
        <f t="shared" si="22"/>
        <v>9</v>
      </c>
      <c r="G311" s="64">
        <f t="shared" si="23"/>
        <v>3</v>
      </c>
      <c r="H311" s="64" t="str">
        <f>VLOOKUP($G311, 'Lookup Values'!$D$2:$E$8, 2)</f>
        <v>Tue</v>
      </c>
      <c r="I311" s="80" t="s">
        <v>8</v>
      </c>
      <c r="J311" s="80" t="s">
        <v>22</v>
      </c>
      <c r="K311" s="80" t="s">
        <v>21</v>
      </c>
      <c r="L311" s="80" t="s">
        <v>10</v>
      </c>
      <c r="M311" s="82">
        <v>337</v>
      </c>
      <c r="N311" s="82">
        <f>IF($O311="Income",$M311*'Lookup Values'!$H$3,$M311*'Lookup Values'!$H$2)</f>
        <v>29.066249999999997</v>
      </c>
      <c r="O311" s="80" t="str">
        <f t="shared" si="24"/>
        <v>Expense</v>
      </c>
    </row>
    <row r="312" spans="1:15" x14ac:dyDescent="0.25">
      <c r="A312" s="80">
        <v>311</v>
      </c>
      <c r="B312" s="81">
        <v>39705</v>
      </c>
      <c r="C312" s="64">
        <f t="shared" si="20"/>
        <v>2008</v>
      </c>
      <c r="D312" s="64">
        <f t="shared" si="21"/>
        <v>9</v>
      </c>
      <c r="E312" s="64" t="str">
        <f>VLOOKUP($D312,'Lookup Values'!$A$2:$B$13,2)</f>
        <v>Sep</v>
      </c>
      <c r="F312" s="64">
        <f t="shared" si="22"/>
        <v>14</v>
      </c>
      <c r="G312" s="64">
        <f t="shared" si="23"/>
        <v>1</v>
      </c>
      <c r="H312" s="64" t="str">
        <f>VLOOKUP($G312, 'Lookup Values'!$D$2:$E$8, 2)</f>
        <v>Sun</v>
      </c>
      <c r="I312" s="80" t="s">
        <v>27</v>
      </c>
      <c r="J312" s="80" t="s">
        <v>28</v>
      </c>
      <c r="K312" s="80" t="s">
        <v>26</v>
      </c>
      <c r="L312" s="80" t="s">
        <v>10</v>
      </c>
      <c r="M312" s="82">
        <v>147</v>
      </c>
      <c r="N312" s="82">
        <f>IF($O312="Income",$M312*'Lookup Values'!$H$3,$M312*'Lookup Values'!$H$2)</f>
        <v>12.678749999999999</v>
      </c>
      <c r="O312" s="80" t="str">
        <f t="shared" si="24"/>
        <v>Expense</v>
      </c>
    </row>
    <row r="313" spans="1:15" x14ac:dyDescent="0.25">
      <c r="A313" s="80">
        <v>312</v>
      </c>
      <c r="B313" s="81">
        <v>39705</v>
      </c>
      <c r="C313" s="64">
        <f t="shared" si="20"/>
        <v>2008</v>
      </c>
      <c r="D313" s="64">
        <f t="shared" si="21"/>
        <v>9</v>
      </c>
      <c r="E313" s="64" t="str">
        <f>VLOOKUP($D313,'Lookup Values'!$A$2:$B$13,2)</f>
        <v>Sep</v>
      </c>
      <c r="F313" s="64">
        <f t="shared" si="22"/>
        <v>14</v>
      </c>
      <c r="G313" s="64">
        <f t="shared" si="23"/>
        <v>1</v>
      </c>
      <c r="H313" s="64" t="str">
        <f>VLOOKUP($G313, 'Lookup Values'!$D$2:$E$8, 2)</f>
        <v>Sun</v>
      </c>
      <c r="I313" s="80" t="s">
        <v>32</v>
      </c>
      <c r="J313" s="80" t="s">
        <v>33</v>
      </c>
      <c r="K313" s="80" t="s">
        <v>31</v>
      </c>
      <c r="L313" s="80" t="s">
        <v>10</v>
      </c>
      <c r="M313" s="82">
        <v>69</v>
      </c>
      <c r="N313" s="82">
        <f>IF($O313="Income",$M313*'Lookup Values'!$H$3,$M313*'Lookup Values'!$H$2)</f>
        <v>5.9512499999999999</v>
      </c>
      <c r="O313" s="80" t="str">
        <f t="shared" si="24"/>
        <v>Expense</v>
      </c>
    </row>
    <row r="314" spans="1:15" x14ac:dyDescent="0.25">
      <c r="A314" s="80">
        <v>313</v>
      </c>
      <c r="B314" s="81">
        <v>39705</v>
      </c>
      <c r="C314" s="64">
        <f t="shared" si="20"/>
        <v>2008</v>
      </c>
      <c r="D314" s="64">
        <f t="shared" si="21"/>
        <v>9</v>
      </c>
      <c r="E314" s="64" t="str">
        <f>VLOOKUP($D314,'Lookup Values'!$A$2:$B$13,2)</f>
        <v>Sep</v>
      </c>
      <c r="F314" s="64">
        <f t="shared" si="22"/>
        <v>14</v>
      </c>
      <c r="G314" s="64">
        <f t="shared" si="23"/>
        <v>1</v>
      </c>
      <c r="H314" s="64" t="str">
        <f>VLOOKUP($G314, 'Lookup Values'!$D$2:$E$8, 2)</f>
        <v>Sun</v>
      </c>
      <c r="I314" s="80" t="s">
        <v>39</v>
      </c>
      <c r="J314" s="80" t="s">
        <v>40</v>
      </c>
      <c r="K314" s="80" t="s">
        <v>38</v>
      </c>
      <c r="L314" s="80" t="s">
        <v>20</v>
      </c>
      <c r="M314" s="82">
        <v>84</v>
      </c>
      <c r="N314" s="82">
        <f>IF($O314="Income",$M314*'Lookup Values'!$H$3,$M314*'Lookup Values'!$H$2)</f>
        <v>7.2449999999999992</v>
      </c>
      <c r="O314" s="80" t="str">
        <f t="shared" si="24"/>
        <v>Expense</v>
      </c>
    </row>
    <row r="315" spans="1:15" x14ac:dyDescent="0.25">
      <c r="A315" s="80">
        <v>314</v>
      </c>
      <c r="B315" s="81">
        <v>39709</v>
      </c>
      <c r="C315" s="64">
        <f t="shared" si="20"/>
        <v>2008</v>
      </c>
      <c r="D315" s="64">
        <f t="shared" si="21"/>
        <v>9</v>
      </c>
      <c r="E315" s="64" t="str">
        <f>VLOOKUP($D315,'Lookup Values'!$A$2:$B$13,2)</f>
        <v>Sep</v>
      </c>
      <c r="F315" s="64">
        <f t="shared" si="22"/>
        <v>18</v>
      </c>
      <c r="G315" s="64">
        <f t="shared" si="23"/>
        <v>5</v>
      </c>
      <c r="H315" s="64" t="str">
        <f>VLOOKUP($G315, 'Lookup Values'!$D$2:$E$8, 2)</f>
        <v>Thu</v>
      </c>
      <c r="I315" s="80" t="s">
        <v>15</v>
      </c>
      <c r="J315" s="80" t="s">
        <v>35</v>
      </c>
      <c r="K315" s="80" t="s">
        <v>34</v>
      </c>
      <c r="L315" s="80" t="s">
        <v>23</v>
      </c>
      <c r="M315" s="82">
        <v>248</v>
      </c>
      <c r="N315" s="82">
        <f>IF($O315="Income",$M315*'Lookup Values'!$H$3,$M315*'Lookup Values'!$H$2)</f>
        <v>21.389999999999997</v>
      </c>
      <c r="O315" s="80" t="str">
        <f t="shared" si="24"/>
        <v>Expense</v>
      </c>
    </row>
    <row r="316" spans="1:15" x14ac:dyDescent="0.25">
      <c r="A316" s="80">
        <v>315</v>
      </c>
      <c r="B316" s="81">
        <v>39709</v>
      </c>
      <c r="C316" s="64">
        <f t="shared" si="20"/>
        <v>2008</v>
      </c>
      <c r="D316" s="64">
        <f t="shared" si="21"/>
        <v>9</v>
      </c>
      <c r="E316" s="64" t="str">
        <f>VLOOKUP($D316,'Lookup Values'!$A$2:$B$13,2)</f>
        <v>Sep</v>
      </c>
      <c r="F316" s="64">
        <f t="shared" si="22"/>
        <v>18</v>
      </c>
      <c r="G316" s="64">
        <f t="shared" si="23"/>
        <v>5</v>
      </c>
      <c r="H316" s="64" t="str">
        <f>VLOOKUP($G316, 'Lookup Values'!$D$2:$E$8, 2)</f>
        <v>Thu</v>
      </c>
      <c r="I316" s="80" t="s">
        <v>8</v>
      </c>
      <c r="J316" s="80" t="s">
        <v>22</v>
      </c>
      <c r="K316" s="80" t="s">
        <v>21</v>
      </c>
      <c r="L316" s="80" t="s">
        <v>20</v>
      </c>
      <c r="M316" s="82">
        <v>76</v>
      </c>
      <c r="N316" s="82">
        <f>IF($O316="Income",$M316*'Lookup Values'!$H$3,$M316*'Lookup Values'!$H$2)</f>
        <v>6.5549999999999997</v>
      </c>
      <c r="O316" s="80" t="str">
        <f t="shared" si="24"/>
        <v>Expense</v>
      </c>
    </row>
    <row r="317" spans="1:15" x14ac:dyDescent="0.25">
      <c r="A317" s="80">
        <v>316</v>
      </c>
      <c r="B317" s="81">
        <v>39714</v>
      </c>
      <c r="C317" s="64">
        <f t="shared" si="20"/>
        <v>2008</v>
      </c>
      <c r="D317" s="64">
        <f t="shared" si="21"/>
        <v>9</v>
      </c>
      <c r="E317" s="64" t="str">
        <f>VLOOKUP($D317,'Lookup Values'!$A$2:$B$13,2)</f>
        <v>Sep</v>
      </c>
      <c r="F317" s="64">
        <f t="shared" si="22"/>
        <v>23</v>
      </c>
      <c r="G317" s="64">
        <f t="shared" si="23"/>
        <v>3</v>
      </c>
      <c r="H317" s="64" t="str">
        <f>VLOOKUP($G317, 'Lookup Values'!$D$2:$E$8, 2)</f>
        <v>Tue</v>
      </c>
      <c r="I317" s="80" t="s">
        <v>8</v>
      </c>
      <c r="J317" s="80" t="s">
        <v>9</v>
      </c>
      <c r="K317" s="80" t="s">
        <v>7</v>
      </c>
      <c r="L317" s="80" t="s">
        <v>23</v>
      </c>
      <c r="M317" s="82">
        <v>283</v>
      </c>
      <c r="N317" s="82">
        <f>IF($O317="Income",$M317*'Lookup Values'!$H$3,$M317*'Lookup Values'!$H$2)</f>
        <v>24.408749999999998</v>
      </c>
      <c r="O317" s="80" t="str">
        <f t="shared" si="24"/>
        <v>Expense</v>
      </c>
    </row>
    <row r="318" spans="1:15" x14ac:dyDescent="0.25">
      <c r="A318" s="80">
        <v>317</v>
      </c>
      <c r="B318" s="81">
        <v>39717</v>
      </c>
      <c r="C318" s="64">
        <f t="shared" si="20"/>
        <v>2008</v>
      </c>
      <c r="D318" s="64">
        <f t="shared" si="21"/>
        <v>9</v>
      </c>
      <c r="E318" s="64" t="str">
        <f>VLOOKUP($D318,'Lookup Values'!$A$2:$B$13,2)</f>
        <v>Sep</v>
      </c>
      <c r="F318" s="64">
        <f t="shared" si="22"/>
        <v>26</v>
      </c>
      <c r="G318" s="64">
        <f t="shared" si="23"/>
        <v>6</v>
      </c>
      <c r="H318" s="64" t="str">
        <f>VLOOKUP($G318, 'Lookup Values'!$D$2:$E$8, 2)</f>
        <v>Fri</v>
      </c>
      <c r="I318" s="80" t="s">
        <v>15</v>
      </c>
      <c r="J318" s="80" t="s">
        <v>16</v>
      </c>
      <c r="K318" s="80" t="s">
        <v>14</v>
      </c>
      <c r="L318" s="80" t="s">
        <v>10</v>
      </c>
      <c r="M318" s="82">
        <v>9</v>
      </c>
      <c r="N318" s="82">
        <f>IF($O318="Income",$M318*'Lookup Values'!$H$3,$M318*'Lookup Values'!$H$2)</f>
        <v>0.77624999999999988</v>
      </c>
      <c r="O318" s="80" t="str">
        <f t="shared" si="24"/>
        <v>Expense</v>
      </c>
    </row>
    <row r="319" spans="1:15" x14ac:dyDescent="0.25">
      <c r="A319" s="80">
        <v>318</v>
      </c>
      <c r="B319" s="81">
        <v>39718</v>
      </c>
      <c r="C319" s="64">
        <f t="shared" si="20"/>
        <v>2008</v>
      </c>
      <c r="D319" s="64">
        <f t="shared" si="21"/>
        <v>9</v>
      </c>
      <c r="E319" s="64" t="str">
        <f>VLOOKUP($D319,'Lookup Values'!$A$2:$B$13,2)</f>
        <v>Sep</v>
      </c>
      <c r="F319" s="64">
        <f t="shared" si="22"/>
        <v>27</v>
      </c>
      <c r="G319" s="64">
        <f t="shared" si="23"/>
        <v>7</v>
      </c>
      <c r="H319" s="64" t="str">
        <f>VLOOKUP($G319, 'Lookup Values'!$D$2:$E$8, 2)</f>
        <v>Sat</v>
      </c>
      <c r="I319" s="80" t="s">
        <v>47</v>
      </c>
      <c r="J319" s="80" t="s">
        <v>76</v>
      </c>
      <c r="K319" s="80" t="s">
        <v>77</v>
      </c>
      <c r="L319" s="80" t="s">
        <v>20</v>
      </c>
      <c r="M319" s="82">
        <v>376</v>
      </c>
      <c r="N319" s="82">
        <f>IF($O319="Income",$M319*'Lookup Values'!$H$3,$M319*'Lookup Values'!$H$2)</f>
        <v>142.88</v>
      </c>
      <c r="O319" s="80" t="str">
        <f t="shared" si="24"/>
        <v>Income</v>
      </c>
    </row>
    <row r="320" spans="1:15" x14ac:dyDescent="0.25">
      <c r="A320" s="80">
        <v>319</v>
      </c>
      <c r="B320" s="81">
        <v>39727</v>
      </c>
      <c r="C320" s="64">
        <f t="shared" si="20"/>
        <v>2008</v>
      </c>
      <c r="D320" s="64">
        <f t="shared" si="21"/>
        <v>10</v>
      </c>
      <c r="E320" s="64" t="str">
        <f>VLOOKUP($D320,'Lookup Values'!$A$2:$B$13,2)</f>
        <v>Oct</v>
      </c>
      <c r="F320" s="64">
        <f t="shared" si="22"/>
        <v>6</v>
      </c>
      <c r="G320" s="64">
        <f t="shared" si="23"/>
        <v>2</v>
      </c>
      <c r="H320" s="64" t="str">
        <f>VLOOKUP($G320, 'Lookup Values'!$D$2:$E$8, 2)</f>
        <v>Mon</v>
      </c>
      <c r="I320" s="80" t="s">
        <v>27</v>
      </c>
      <c r="J320" s="80" t="s">
        <v>28</v>
      </c>
      <c r="K320" s="80" t="s">
        <v>26</v>
      </c>
      <c r="L320" s="80" t="s">
        <v>10</v>
      </c>
      <c r="M320" s="82">
        <v>35</v>
      </c>
      <c r="N320" s="82">
        <f>IF($O320="Income",$M320*'Lookup Values'!$H$3,$M320*'Lookup Values'!$H$2)</f>
        <v>3.0187499999999998</v>
      </c>
      <c r="O320" s="80" t="str">
        <f t="shared" si="24"/>
        <v>Expense</v>
      </c>
    </row>
    <row r="321" spans="1:15" x14ac:dyDescent="0.25">
      <c r="A321" s="80">
        <v>320</v>
      </c>
      <c r="B321" s="81">
        <v>39728</v>
      </c>
      <c r="C321" s="64">
        <f t="shared" si="20"/>
        <v>2008</v>
      </c>
      <c r="D321" s="64">
        <f t="shared" si="21"/>
        <v>10</v>
      </c>
      <c r="E321" s="64" t="str">
        <f>VLOOKUP($D321,'Lookup Values'!$A$2:$B$13,2)</f>
        <v>Oct</v>
      </c>
      <c r="F321" s="64">
        <f t="shared" si="22"/>
        <v>7</v>
      </c>
      <c r="G321" s="64">
        <f t="shared" si="23"/>
        <v>3</v>
      </c>
      <c r="H321" s="64" t="str">
        <f>VLOOKUP($G321, 'Lookup Values'!$D$2:$E$8, 2)</f>
        <v>Tue</v>
      </c>
      <c r="I321" s="80" t="s">
        <v>15</v>
      </c>
      <c r="J321" s="80" t="s">
        <v>16</v>
      </c>
      <c r="K321" s="80" t="s">
        <v>14</v>
      </c>
      <c r="L321" s="80" t="s">
        <v>23</v>
      </c>
      <c r="M321" s="82">
        <v>277</v>
      </c>
      <c r="N321" s="82">
        <f>IF($O321="Income",$M321*'Lookup Values'!$H$3,$M321*'Lookup Values'!$H$2)</f>
        <v>23.891249999999999</v>
      </c>
      <c r="O321" s="80" t="str">
        <f t="shared" si="24"/>
        <v>Expense</v>
      </c>
    </row>
    <row r="322" spans="1:15" x14ac:dyDescent="0.25">
      <c r="A322" s="80">
        <v>321</v>
      </c>
      <c r="B322" s="81">
        <v>39732</v>
      </c>
      <c r="C322" s="64">
        <f t="shared" si="20"/>
        <v>2008</v>
      </c>
      <c r="D322" s="64">
        <f t="shared" si="21"/>
        <v>10</v>
      </c>
      <c r="E322" s="64" t="str">
        <f>VLOOKUP($D322,'Lookup Values'!$A$2:$B$13,2)</f>
        <v>Oct</v>
      </c>
      <c r="F322" s="64">
        <f t="shared" si="22"/>
        <v>11</v>
      </c>
      <c r="G322" s="64">
        <f t="shared" si="23"/>
        <v>7</v>
      </c>
      <c r="H322" s="64" t="str">
        <f>VLOOKUP($G322, 'Lookup Values'!$D$2:$E$8, 2)</f>
        <v>Sat</v>
      </c>
      <c r="I322" s="80" t="s">
        <v>47</v>
      </c>
      <c r="J322" s="80" t="s">
        <v>76</v>
      </c>
      <c r="K322" s="80" t="s">
        <v>77</v>
      </c>
      <c r="L322" s="80" t="s">
        <v>20</v>
      </c>
      <c r="M322" s="82">
        <v>90</v>
      </c>
      <c r="N322" s="82">
        <f>IF($O322="Income",$M322*'Lookup Values'!$H$3,$M322*'Lookup Values'!$H$2)</f>
        <v>34.200000000000003</v>
      </c>
      <c r="O322" s="80" t="str">
        <f t="shared" si="24"/>
        <v>Income</v>
      </c>
    </row>
    <row r="323" spans="1:15" x14ac:dyDescent="0.25">
      <c r="A323" s="80">
        <v>322</v>
      </c>
      <c r="B323" s="81">
        <v>39732</v>
      </c>
      <c r="C323" s="64">
        <f t="shared" ref="C323:C386" si="25">YEAR($B323)</f>
        <v>2008</v>
      </c>
      <c r="D323" s="64">
        <f t="shared" ref="D323:D386" si="26">MONTH($B323)</f>
        <v>10</v>
      </c>
      <c r="E323" s="64" t="str">
        <f>VLOOKUP($D323,'Lookup Values'!$A$2:$B$13,2)</f>
        <v>Oct</v>
      </c>
      <c r="F323" s="64">
        <f t="shared" ref="F323:F386" si="27">DAY($B323)</f>
        <v>11</v>
      </c>
      <c r="G323" s="64">
        <f t="shared" ref="G323:G386" si="28">WEEKDAY($B323)</f>
        <v>7</v>
      </c>
      <c r="H323" s="64" t="str">
        <f>VLOOKUP($G323, 'Lookup Values'!$D$2:$E$8, 2)</f>
        <v>Sat</v>
      </c>
      <c r="I323" s="80" t="s">
        <v>42</v>
      </c>
      <c r="J323" s="80" t="s">
        <v>43</v>
      </c>
      <c r="K323" s="80" t="s">
        <v>41</v>
      </c>
      <c r="L323" s="80" t="s">
        <v>20</v>
      </c>
      <c r="M323" s="82">
        <v>499</v>
      </c>
      <c r="N323" s="82">
        <f>IF($O323="Income",$M323*'Lookup Values'!$H$3,$M323*'Lookup Values'!$H$2)</f>
        <v>43.038749999999993</v>
      </c>
      <c r="O323" s="80" t="str">
        <f t="shared" ref="O323:O386" si="29">IF($I323="Income","Income","Expense")</f>
        <v>Expense</v>
      </c>
    </row>
    <row r="324" spans="1:15" x14ac:dyDescent="0.25">
      <c r="A324" s="80">
        <v>323</v>
      </c>
      <c r="B324" s="81">
        <v>39740</v>
      </c>
      <c r="C324" s="64">
        <f t="shared" si="25"/>
        <v>2008</v>
      </c>
      <c r="D324" s="64">
        <f t="shared" si="26"/>
        <v>10</v>
      </c>
      <c r="E324" s="64" t="str">
        <f>VLOOKUP($D324,'Lookup Values'!$A$2:$B$13,2)</f>
        <v>Oct</v>
      </c>
      <c r="F324" s="64">
        <f t="shared" si="27"/>
        <v>19</v>
      </c>
      <c r="G324" s="64">
        <f t="shared" si="28"/>
        <v>1</v>
      </c>
      <c r="H324" s="64" t="str">
        <f>VLOOKUP($G324, 'Lookup Values'!$D$2:$E$8, 2)</f>
        <v>Sun</v>
      </c>
      <c r="I324" s="80" t="s">
        <v>12</v>
      </c>
      <c r="J324" s="80" t="s">
        <v>13</v>
      </c>
      <c r="K324" s="80" t="s">
        <v>11</v>
      </c>
      <c r="L324" s="80" t="s">
        <v>10</v>
      </c>
      <c r="M324" s="82">
        <v>475</v>
      </c>
      <c r="N324" s="82">
        <f>IF($O324="Income",$M324*'Lookup Values'!$H$3,$M324*'Lookup Values'!$H$2)</f>
        <v>40.96875</v>
      </c>
      <c r="O324" s="80" t="str">
        <f t="shared" si="29"/>
        <v>Expense</v>
      </c>
    </row>
    <row r="325" spans="1:15" x14ac:dyDescent="0.25">
      <c r="A325" s="80">
        <v>324</v>
      </c>
      <c r="B325" s="81">
        <v>39746</v>
      </c>
      <c r="C325" s="64">
        <f t="shared" si="25"/>
        <v>2008</v>
      </c>
      <c r="D325" s="64">
        <f t="shared" si="26"/>
        <v>10</v>
      </c>
      <c r="E325" s="64" t="str">
        <f>VLOOKUP($D325,'Lookup Values'!$A$2:$B$13,2)</f>
        <v>Oct</v>
      </c>
      <c r="F325" s="64">
        <f t="shared" si="27"/>
        <v>25</v>
      </c>
      <c r="G325" s="64">
        <f t="shared" si="28"/>
        <v>7</v>
      </c>
      <c r="H325" s="64" t="str">
        <f>VLOOKUP($G325, 'Lookup Values'!$D$2:$E$8, 2)</f>
        <v>Sat</v>
      </c>
      <c r="I325" s="80" t="s">
        <v>42</v>
      </c>
      <c r="J325" s="80" t="s">
        <v>43</v>
      </c>
      <c r="K325" s="80" t="s">
        <v>41</v>
      </c>
      <c r="L325" s="80" t="s">
        <v>23</v>
      </c>
      <c r="M325" s="82">
        <v>318</v>
      </c>
      <c r="N325" s="82">
        <f>IF($O325="Income",$M325*'Lookup Values'!$H$3,$M325*'Lookup Values'!$H$2)</f>
        <v>27.427499999999998</v>
      </c>
      <c r="O325" s="80" t="str">
        <f t="shared" si="29"/>
        <v>Expense</v>
      </c>
    </row>
    <row r="326" spans="1:15" x14ac:dyDescent="0.25">
      <c r="A326" s="80">
        <v>325</v>
      </c>
      <c r="B326" s="81">
        <v>39746</v>
      </c>
      <c r="C326" s="64">
        <f t="shared" si="25"/>
        <v>2008</v>
      </c>
      <c r="D326" s="64">
        <f t="shared" si="26"/>
        <v>10</v>
      </c>
      <c r="E326" s="64" t="str">
        <f>VLOOKUP($D326,'Lookup Values'!$A$2:$B$13,2)</f>
        <v>Oct</v>
      </c>
      <c r="F326" s="64">
        <f t="shared" si="27"/>
        <v>25</v>
      </c>
      <c r="G326" s="64">
        <f t="shared" si="28"/>
        <v>7</v>
      </c>
      <c r="H326" s="64" t="str">
        <f>VLOOKUP($G326, 'Lookup Values'!$D$2:$E$8, 2)</f>
        <v>Sat</v>
      </c>
      <c r="I326" s="80" t="s">
        <v>47</v>
      </c>
      <c r="J326" s="80" t="s">
        <v>76</v>
      </c>
      <c r="K326" s="80" t="s">
        <v>77</v>
      </c>
      <c r="L326" s="80" t="s">
        <v>10</v>
      </c>
      <c r="M326" s="82">
        <v>441</v>
      </c>
      <c r="N326" s="82">
        <f>IF($O326="Income",$M326*'Lookup Values'!$H$3,$M326*'Lookup Values'!$H$2)</f>
        <v>167.58</v>
      </c>
      <c r="O326" s="80" t="str">
        <f t="shared" si="29"/>
        <v>Income</v>
      </c>
    </row>
    <row r="327" spans="1:15" x14ac:dyDescent="0.25">
      <c r="A327" s="80">
        <v>326</v>
      </c>
      <c r="B327" s="81">
        <v>39747</v>
      </c>
      <c r="C327" s="64">
        <f t="shared" si="25"/>
        <v>2008</v>
      </c>
      <c r="D327" s="64">
        <f t="shared" si="26"/>
        <v>10</v>
      </c>
      <c r="E327" s="64" t="str">
        <f>VLOOKUP($D327,'Lookup Values'!$A$2:$B$13,2)</f>
        <v>Oct</v>
      </c>
      <c r="F327" s="64">
        <f t="shared" si="27"/>
        <v>26</v>
      </c>
      <c r="G327" s="64">
        <f t="shared" si="28"/>
        <v>1</v>
      </c>
      <c r="H327" s="64" t="str">
        <f>VLOOKUP($G327, 'Lookup Values'!$D$2:$E$8, 2)</f>
        <v>Sun</v>
      </c>
      <c r="I327" s="80" t="s">
        <v>27</v>
      </c>
      <c r="J327" s="80" t="s">
        <v>28</v>
      </c>
      <c r="K327" s="80" t="s">
        <v>26</v>
      </c>
      <c r="L327" s="80" t="s">
        <v>23</v>
      </c>
      <c r="M327" s="82">
        <v>34</v>
      </c>
      <c r="N327" s="82">
        <f>IF($O327="Income",$M327*'Lookup Values'!$H$3,$M327*'Lookup Values'!$H$2)</f>
        <v>2.9324999999999997</v>
      </c>
      <c r="O327" s="80" t="str">
        <f t="shared" si="29"/>
        <v>Expense</v>
      </c>
    </row>
    <row r="328" spans="1:15" x14ac:dyDescent="0.25">
      <c r="A328" s="80">
        <v>327</v>
      </c>
      <c r="B328" s="81">
        <v>39749</v>
      </c>
      <c r="C328" s="64">
        <f t="shared" si="25"/>
        <v>2008</v>
      </c>
      <c r="D328" s="64">
        <f t="shared" si="26"/>
        <v>10</v>
      </c>
      <c r="E328" s="64" t="str">
        <f>VLOOKUP($D328,'Lookup Values'!$A$2:$B$13,2)</f>
        <v>Oct</v>
      </c>
      <c r="F328" s="64">
        <f t="shared" si="27"/>
        <v>28</v>
      </c>
      <c r="G328" s="64">
        <f t="shared" si="28"/>
        <v>3</v>
      </c>
      <c r="H328" s="64" t="str">
        <f>VLOOKUP($G328, 'Lookup Values'!$D$2:$E$8, 2)</f>
        <v>Tue</v>
      </c>
      <c r="I328" s="80" t="s">
        <v>32</v>
      </c>
      <c r="J328" s="80" t="s">
        <v>33</v>
      </c>
      <c r="K328" s="80" t="s">
        <v>31</v>
      </c>
      <c r="L328" s="80" t="s">
        <v>10</v>
      </c>
      <c r="M328" s="82">
        <v>254</v>
      </c>
      <c r="N328" s="82">
        <f>IF($O328="Income",$M328*'Lookup Values'!$H$3,$M328*'Lookup Values'!$H$2)</f>
        <v>21.907499999999999</v>
      </c>
      <c r="O328" s="80" t="str">
        <f t="shared" si="29"/>
        <v>Expense</v>
      </c>
    </row>
    <row r="329" spans="1:15" x14ac:dyDescent="0.25">
      <c r="A329" s="80">
        <v>328</v>
      </c>
      <c r="B329" s="81">
        <v>39752</v>
      </c>
      <c r="C329" s="64">
        <f t="shared" si="25"/>
        <v>2008</v>
      </c>
      <c r="D329" s="64">
        <f t="shared" si="26"/>
        <v>10</v>
      </c>
      <c r="E329" s="64" t="str">
        <f>VLOOKUP($D329,'Lookup Values'!$A$2:$B$13,2)</f>
        <v>Oct</v>
      </c>
      <c r="F329" s="64">
        <f t="shared" si="27"/>
        <v>31</v>
      </c>
      <c r="G329" s="64">
        <f t="shared" si="28"/>
        <v>6</v>
      </c>
      <c r="H329" s="64" t="str">
        <f>VLOOKUP($G329, 'Lookup Values'!$D$2:$E$8, 2)</f>
        <v>Fri</v>
      </c>
      <c r="I329" s="80" t="s">
        <v>18</v>
      </c>
      <c r="J329" s="80" t="s">
        <v>19</v>
      </c>
      <c r="K329" s="80" t="s">
        <v>17</v>
      </c>
      <c r="L329" s="80" t="s">
        <v>20</v>
      </c>
      <c r="M329" s="82">
        <v>129</v>
      </c>
      <c r="N329" s="82">
        <f>IF($O329="Income",$M329*'Lookup Values'!$H$3,$M329*'Lookup Values'!$H$2)</f>
        <v>11.126249999999999</v>
      </c>
      <c r="O329" s="80" t="str">
        <f t="shared" si="29"/>
        <v>Expense</v>
      </c>
    </row>
    <row r="330" spans="1:15" x14ac:dyDescent="0.25">
      <c r="A330" s="80">
        <v>329</v>
      </c>
      <c r="B330" s="81">
        <v>39753</v>
      </c>
      <c r="C330" s="64">
        <f t="shared" si="25"/>
        <v>2008</v>
      </c>
      <c r="D330" s="64">
        <f t="shared" si="26"/>
        <v>11</v>
      </c>
      <c r="E330" s="64" t="str">
        <f>VLOOKUP($D330,'Lookup Values'!$A$2:$B$13,2)</f>
        <v>Nov</v>
      </c>
      <c r="F330" s="64">
        <f t="shared" si="27"/>
        <v>1</v>
      </c>
      <c r="G330" s="64">
        <f t="shared" si="28"/>
        <v>7</v>
      </c>
      <c r="H330" s="64" t="str">
        <f>VLOOKUP($G330, 'Lookup Values'!$D$2:$E$8, 2)</f>
        <v>Sat</v>
      </c>
      <c r="I330" s="80" t="s">
        <v>12</v>
      </c>
      <c r="J330" s="80" t="s">
        <v>13</v>
      </c>
      <c r="K330" s="80" t="s">
        <v>11</v>
      </c>
      <c r="L330" s="80" t="s">
        <v>10</v>
      </c>
      <c r="M330" s="82">
        <v>210</v>
      </c>
      <c r="N330" s="82">
        <f>IF($O330="Income",$M330*'Lookup Values'!$H$3,$M330*'Lookup Values'!$H$2)</f>
        <v>18.112499999999997</v>
      </c>
      <c r="O330" s="80" t="str">
        <f t="shared" si="29"/>
        <v>Expense</v>
      </c>
    </row>
    <row r="331" spans="1:15" x14ac:dyDescent="0.25">
      <c r="A331" s="80">
        <v>330</v>
      </c>
      <c r="B331" s="81">
        <v>39753</v>
      </c>
      <c r="C331" s="64">
        <f t="shared" si="25"/>
        <v>2008</v>
      </c>
      <c r="D331" s="64">
        <f t="shared" si="26"/>
        <v>11</v>
      </c>
      <c r="E331" s="64" t="str">
        <f>VLOOKUP($D331,'Lookup Values'!$A$2:$B$13,2)</f>
        <v>Nov</v>
      </c>
      <c r="F331" s="64">
        <f t="shared" si="27"/>
        <v>1</v>
      </c>
      <c r="G331" s="64">
        <f t="shared" si="28"/>
        <v>7</v>
      </c>
      <c r="H331" s="64" t="str">
        <f>VLOOKUP($G331, 'Lookup Values'!$D$2:$E$8, 2)</f>
        <v>Sat</v>
      </c>
      <c r="I331" s="80" t="s">
        <v>39</v>
      </c>
      <c r="J331" s="80" t="s">
        <v>40</v>
      </c>
      <c r="K331" s="80" t="s">
        <v>38</v>
      </c>
      <c r="L331" s="80" t="s">
        <v>10</v>
      </c>
      <c r="M331" s="82">
        <v>406</v>
      </c>
      <c r="N331" s="82">
        <f>IF($O331="Income",$M331*'Lookup Values'!$H$3,$M331*'Lookup Values'!$H$2)</f>
        <v>35.017499999999998</v>
      </c>
      <c r="O331" s="80" t="str">
        <f t="shared" si="29"/>
        <v>Expense</v>
      </c>
    </row>
    <row r="332" spans="1:15" x14ac:dyDescent="0.25">
      <c r="A332" s="80">
        <v>331</v>
      </c>
      <c r="B332" s="81">
        <v>39754</v>
      </c>
      <c r="C332" s="64">
        <f t="shared" si="25"/>
        <v>2008</v>
      </c>
      <c r="D332" s="64">
        <f t="shared" si="26"/>
        <v>11</v>
      </c>
      <c r="E332" s="64" t="str">
        <f>VLOOKUP($D332,'Lookup Values'!$A$2:$B$13,2)</f>
        <v>Nov</v>
      </c>
      <c r="F332" s="64">
        <f t="shared" si="27"/>
        <v>2</v>
      </c>
      <c r="G332" s="64">
        <f t="shared" si="28"/>
        <v>1</v>
      </c>
      <c r="H332" s="64" t="str">
        <f>VLOOKUP($G332, 'Lookup Values'!$D$2:$E$8, 2)</f>
        <v>Sun</v>
      </c>
      <c r="I332" s="80" t="s">
        <v>47</v>
      </c>
      <c r="J332" s="80" t="s">
        <v>76</v>
      </c>
      <c r="K332" s="80" t="s">
        <v>77</v>
      </c>
      <c r="L332" s="80" t="s">
        <v>10</v>
      </c>
      <c r="M332" s="82">
        <v>33</v>
      </c>
      <c r="N332" s="82">
        <f>IF($O332="Income",$M332*'Lookup Values'!$H$3,$M332*'Lookup Values'!$H$2)</f>
        <v>12.540000000000001</v>
      </c>
      <c r="O332" s="80" t="str">
        <f t="shared" si="29"/>
        <v>Income</v>
      </c>
    </row>
    <row r="333" spans="1:15" x14ac:dyDescent="0.25">
      <c r="A333" s="80">
        <v>332</v>
      </c>
      <c r="B333" s="81">
        <v>39756</v>
      </c>
      <c r="C333" s="64">
        <f t="shared" si="25"/>
        <v>2008</v>
      </c>
      <c r="D333" s="64">
        <f t="shared" si="26"/>
        <v>11</v>
      </c>
      <c r="E333" s="64" t="str">
        <f>VLOOKUP($D333,'Lookup Values'!$A$2:$B$13,2)</f>
        <v>Nov</v>
      </c>
      <c r="F333" s="64">
        <f t="shared" si="27"/>
        <v>4</v>
      </c>
      <c r="G333" s="64">
        <f t="shared" si="28"/>
        <v>3</v>
      </c>
      <c r="H333" s="64" t="str">
        <f>VLOOKUP($G333, 'Lookup Values'!$D$2:$E$8, 2)</f>
        <v>Tue</v>
      </c>
      <c r="I333" s="80" t="s">
        <v>32</v>
      </c>
      <c r="J333" s="80" t="s">
        <v>33</v>
      </c>
      <c r="K333" s="80" t="s">
        <v>31</v>
      </c>
      <c r="L333" s="80" t="s">
        <v>23</v>
      </c>
      <c r="M333" s="82">
        <v>473</v>
      </c>
      <c r="N333" s="82">
        <f>IF($O333="Income",$M333*'Lookup Values'!$H$3,$M333*'Lookup Values'!$H$2)</f>
        <v>40.796249999999993</v>
      </c>
      <c r="O333" s="80" t="str">
        <f t="shared" si="29"/>
        <v>Expense</v>
      </c>
    </row>
    <row r="334" spans="1:15" x14ac:dyDescent="0.25">
      <c r="A334" s="80">
        <v>333</v>
      </c>
      <c r="B334" s="81">
        <v>39757</v>
      </c>
      <c r="C334" s="64">
        <f t="shared" si="25"/>
        <v>2008</v>
      </c>
      <c r="D334" s="64">
        <f t="shared" si="26"/>
        <v>11</v>
      </c>
      <c r="E334" s="64" t="str">
        <f>VLOOKUP($D334,'Lookup Values'!$A$2:$B$13,2)</f>
        <v>Nov</v>
      </c>
      <c r="F334" s="64">
        <f t="shared" si="27"/>
        <v>5</v>
      </c>
      <c r="G334" s="64">
        <f t="shared" si="28"/>
        <v>4</v>
      </c>
      <c r="H334" s="64" t="str">
        <f>VLOOKUP($G334, 'Lookup Values'!$D$2:$E$8, 2)</f>
        <v>Wed</v>
      </c>
      <c r="I334" s="80" t="s">
        <v>15</v>
      </c>
      <c r="J334" s="80" t="s">
        <v>35</v>
      </c>
      <c r="K334" s="80" t="s">
        <v>34</v>
      </c>
      <c r="L334" s="80" t="s">
        <v>20</v>
      </c>
      <c r="M334" s="82">
        <v>274</v>
      </c>
      <c r="N334" s="82">
        <f>IF($O334="Income",$M334*'Lookup Values'!$H$3,$M334*'Lookup Values'!$H$2)</f>
        <v>23.632499999999997</v>
      </c>
      <c r="O334" s="80" t="str">
        <f t="shared" si="29"/>
        <v>Expense</v>
      </c>
    </row>
    <row r="335" spans="1:15" x14ac:dyDescent="0.25">
      <c r="A335" s="80">
        <v>334</v>
      </c>
      <c r="B335" s="81">
        <v>39761</v>
      </c>
      <c r="C335" s="64">
        <f t="shared" si="25"/>
        <v>2008</v>
      </c>
      <c r="D335" s="64">
        <f t="shared" si="26"/>
        <v>11</v>
      </c>
      <c r="E335" s="64" t="str">
        <f>VLOOKUP($D335,'Lookup Values'!$A$2:$B$13,2)</f>
        <v>Nov</v>
      </c>
      <c r="F335" s="64">
        <f t="shared" si="27"/>
        <v>9</v>
      </c>
      <c r="G335" s="64">
        <f t="shared" si="28"/>
        <v>1</v>
      </c>
      <c r="H335" s="64" t="str">
        <f>VLOOKUP($G335, 'Lookup Values'!$D$2:$E$8, 2)</f>
        <v>Sun</v>
      </c>
      <c r="I335" s="80" t="s">
        <v>18</v>
      </c>
      <c r="J335" s="80" t="s">
        <v>19</v>
      </c>
      <c r="K335" s="80" t="s">
        <v>17</v>
      </c>
      <c r="L335" s="80" t="s">
        <v>20</v>
      </c>
      <c r="M335" s="82">
        <v>104</v>
      </c>
      <c r="N335" s="82">
        <f>IF($O335="Income",$M335*'Lookup Values'!$H$3,$M335*'Lookup Values'!$H$2)</f>
        <v>8.9699999999999989</v>
      </c>
      <c r="O335" s="80" t="str">
        <f t="shared" si="29"/>
        <v>Expense</v>
      </c>
    </row>
    <row r="336" spans="1:15" x14ac:dyDescent="0.25">
      <c r="A336" s="80">
        <v>335</v>
      </c>
      <c r="B336" s="81">
        <v>39762</v>
      </c>
      <c r="C336" s="64">
        <f t="shared" si="25"/>
        <v>2008</v>
      </c>
      <c r="D336" s="64">
        <f t="shared" si="26"/>
        <v>11</v>
      </c>
      <c r="E336" s="64" t="str">
        <f>VLOOKUP($D336,'Lookup Values'!$A$2:$B$13,2)</f>
        <v>Nov</v>
      </c>
      <c r="F336" s="64">
        <f t="shared" si="27"/>
        <v>10</v>
      </c>
      <c r="G336" s="64">
        <f t="shared" si="28"/>
        <v>2</v>
      </c>
      <c r="H336" s="64" t="str">
        <f>VLOOKUP($G336, 'Lookup Values'!$D$2:$E$8, 2)</f>
        <v>Mon</v>
      </c>
      <c r="I336" s="80" t="s">
        <v>12</v>
      </c>
      <c r="J336" s="80" t="s">
        <v>37</v>
      </c>
      <c r="K336" s="80" t="s">
        <v>36</v>
      </c>
      <c r="L336" s="80" t="s">
        <v>23</v>
      </c>
      <c r="M336" s="82">
        <v>176</v>
      </c>
      <c r="N336" s="82">
        <f>IF($O336="Income",$M336*'Lookup Values'!$H$3,$M336*'Lookup Values'!$H$2)</f>
        <v>15.18</v>
      </c>
      <c r="O336" s="80" t="str">
        <f t="shared" si="29"/>
        <v>Expense</v>
      </c>
    </row>
    <row r="337" spans="1:15" x14ac:dyDescent="0.25">
      <c r="A337" s="80">
        <v>336</v>
      </c>
      <c r="B337" s="81">
        <v>39764</v>
      </c>
      <c r="C337" s="64">
        <f t="shared" si="25"/>
        <v>2008</v>
      </c>
      <c r="D337" s="64">
        <f t="shared" si="26"/>
        <v>11</v>
      </c>
      <c r="E337" s="64" t="str">
        <f>VLOOKUP($D337,'Lookup Values'!$A$2:$B$13,2)</f>
        <v>Nov</v>
      </c>
      <c r="F337" s="64">
        <f t="shared" si="27"/>
        <v>12</v>
      </c>
      <c r="G337" s="64">
        <f t="shared" si="28"/>
        <v>4</v>
      </c>
      <c r="H337" s="64" t="str">
        <f>VLOOKUP($G337, 'Lookup Values'!$D$2:$E$8, 2)</f>
        <v>Wed</v>
      </c>
      <c r="I337" s="80" t="s">
        <v>27</v>
      </c>
      <c r="J337" s="80" t="s">
        <v>28</v>
      </c>
      <c r="K337" s="80" t="s">
        <v>26</v>
      </c>
      <c r="L337" s="80" t="s">
        <v>20</v>
      </c>
      <c r="M337" s="82">
        <v>216</v>
      </c>
      <c r="N337" s="82">
        <f>IF($O337="Income",$M337*'Lookup Values'!$H$3,$M337*'Lookup Values'!$H$2)</f>
        <v>18.63</v>
      </c>
      <c r="O337" s="80" t="str">
        <f t="shared" si="29"/>
        <v>Expense</v>
      </c>
    </row>
    <row r="338" spans="1:15" x14ac:dyDescent="0.25">
      <c r="A338" s="80">
        <v>337</v>
      </c>
      <c r="B338" s="81">
        <v>39765</v>
      </c>
      <c r="C338" s="64">
        <f t="shared" si="25"/>
        <v>2008</v>
      </c>
      <c r="D338" s="64">
        <f t="shared" si="26"/>
        <v>11</v>
      </c>
      <c r="E338" s="64" t="str">
        <f>VLOOKUP($D338,'Lookup Values'!$A$2:$B$13,2)</f>
        <v>Nov</v>
      </c>
      <c r="F338" s="64">
        <f t="shared" si="27"/>
        <v>13</v>
      </c>
      <c r="G338" s="64">
        <f t="shared" si="28"/>
        <v>5</v>
      </c>
      <c r="H338" s="64" t="str">
        <f>VLOOKUP($G338, 'Lookup Values'!$D$2:$E$8, 2)</f>
        <v>Thu</v>
      </c>
      <c r="I338" s="80" t="s">
        <v>15</v>
      </c>
      <c r="J338" s="80" t="s">
        <v>16</v>
      </c>
      <c r="K338" s="80" t="s">
        <v>14</v>
      </c>
      <c r="L338" s="80" t="s">
        <v>10</v>
      </c>
      <c r="M338" s="82">
        <v>91</v>
      </c>
      <c r="N338" s="82">
        <f>IF($O338="Income",$M338*'Lookup Values'!$H$3,$M338*'Lookup Values'!$H$2)</f>
        <v>7.848749999999999</v>
      </c>
      <c r="O338" s="80" t="str">
        <f t="shared" si="29"/>
        <v>Expense</v>
      </c>
    </row>
    <row r="339" spans="1:15" x14ac:dyDescent="0.25">
      <c r="A339" s="80">
        <v>338</v>
      </c>
      <c r="B339" s="81">
        <v>39765</v>
      </c>
      <c r="C339" s="64">
        <f t="shared" si="25"/>
        <v>2008</v>
      </c>
      <c r="D339" s="64">
        <f t="shared" si="26"/>
        <v>11</v>
      </c>
      <c r="E339" s="64" t="str">
        <f>VLOOKUP($D339,'Lookup Values'!$A$2:$B$13,2)</f>
        <v>Nov</v>
      </c>
      <c r="F339" s="64">
        <f t="shared" si="27"/>
        <v>13</v>
      </c>
      <c r="G339" s="64">
        <f t="shared" si="28"/>
        <v>5</v>
      </c>
      <c r="H339" s="64" t="str">
        <f>VLOOKUP($G339, 'Lookup Values'!$D$2:$E$8, 2)</f>
        <v>Thu</v>
      </c>
      <c r="I339" s="80" t="s">
        <v>18</v>
      </c>
      <c r="J339" s="80" t="s">
        <v>30</v>
      </c>
      <c r="K339" s="80" t="s">
        <v>29</v>
      </c>
      <c r="L339" s="80" t="s">
        <v>20</v>
      </c>
      <c r="M339" s="82">
        <v>471</v>
      </c>
      <c r="N339" s="82">
        <f>IF($O339="Income",$M339*'Lookup Values'!$H$3,$M339*'Lookup Values'!$H$2)</f>
        <v>40.623749999999994</v>
      </c>
      <c r="O339" s="80" t="str">
        <f t="shared" si="29"/>
        <v>Expense</v>
      </c>
    </row>
    <row r="340" spans="1:15" x14ac:dyDescent="0.25">
      <c r="A340" s="80">
        <v>339</v>
      </c>
      <c r="B340" s="81">
        <v>39766</v>
      </c>
      <c r="C340" s="64">
        <f t="shared" si="25"/>
        <v>2008</v>
      </c>
      <c r="D340" s="64">
        <f t="shared" si="26"/>
        <v>11</v>
      </c>
      <c r="E340" s="64" t="str">
        <f>VLOOKUP($D340,'Lookup Values'!$A$2:$B$13,2)</f>
        <v>Nov</v>
      </c>
      <c r="F340" s="64">
        <f t="shared" si="27"/>
        <v>14</v>
      </c>
      <c r="G340" s="64">
        <f t="shared" si="28"/>
        <v>6</v>
      </c>
      <c r="H340" s="64" t="str">
        <f>VLOOKUP($G340, 'Lookup Values'!$D$2:$E$8, 2)</f>
        <v>Fri</v>
      </c>
      <c r="I340" s="80" t="s">
        <v>12</v>
      </c>
      <c r="J340" s="80" t="s">
        <v>25</v>
      </c>
      <c r="K340" s="80" t="s">
        <v>24</v>
      </c>
      <c r="L340" s="80" t="s">
        <v>20</v>
      </c>
      <c r="M340" s="82">
        <v>471</v>
      </c>
      <c r="N340" s="82">
        <f>IF($O340="Income",$M340*'Lookup Values'!$H$3,$M340*'Lookup Values'!$H$2)</f>
        <v>40.623749999999994</v>
      </c>
      <c r="O340" s="80" t="str">
        <f t="shared" si="29"/>
        <v>Expense</v>
      </c>
    </row>
    <row r="341" spans="1:15" x14ac:dyDescent="0.25">
      <c r="A341" s="80">
        <v>340</v>
      </c>
      <c r="B341" s="81">
        <v>39767</v>
      </c>
      <c r="C341" s="64">
        <f t="shared" si="25"/>
        <v>2008</v>
      </c>
      <c r="D341" s="64">
        <f t="shared" si="26"/>
        <v>11</v>
      </c>
      <c r="E341" s="64" t="str">
        <f>VLOOKUP($D341,'Lookup Values'!$A$2:$B$13,2)</f>
        <v>Nov</v>
      </c>
      <c r="F341" s="64">
        <f t="shared" si="27"/>
        <v>15</v>
      </c>
      <c r="G341" s="64">
        <f t="shared" si="28"/>
        <v>7</v>
      </c>
      <c r="H341" s="64" t="str">
        <f>VLOOKUP($G341, 'Lookup Values'!$D$2:$E$8, 2)</f>
        <v>Sat</v>
      </c>
      <c r="I341" s="80" t="s">
        <v>8</v>
      </c>
      <c r="J341" s="80" t="s">
        <v>9</v>
      </c>
      <c r="K341" s="80" t="s">
        <v>7</v>
      </c>
      <c r="L341" s="80" t="s">
        <v>20</v>
      </c>
      <c r="M341" s="82">
        <v>484</v>
      </c>
      <c r="N341" s="82">
        <f>IF($O341="Income",$M341*'Lookup Values'!$H$3,$M341*'Lookup Values'!$H$2)</f>
        <v>41.744999999999997</v>
      </c>
      <c r="O341" s="80" t="str">
        <f t="shared" si="29"/>
        <v>Expense</v>
      </c>
    </row>
    <row r="342" spans="1:15" x14ac:dyDescent="0.25">
      <c r="A342" s="80">
        <v>341</v>
      </c>
      <c r="B342" s="81">
        <v>39770</v>
      </c>
      <c r="C342" s="64">
        <f t="shared" si="25"/>
        <v>2008</v>
      </c>
      <c r="D342" s="64">
        <f t="shared" si="26"/>
        <v>11</v>
      </c>
      <c r="E342" s="64" t="str">
        <f>VLOOKUP($D342,'Lookup Values'!$A$2:$B$13,2)</f>
        <v>Nov</v>
      </c>
      <c r="F342" s="64">
        <f t="shared" si="27"/>
        <v>18</v>
      </c>
      <c r="G342" s="64">
        <f t="shared" si="28"/>
        <v>3</v>
      </c>
      <c r="H342" s="64" t="str">
        <f>VLOOKUP($G342, 'Lookup Values'!$D$2:$E$8, 2)</f>
        <v>Tue</v>
      </c>
      <c r="I342" s="80" t="s">
        <v>47</v>
      </c>
      <c r="J342" s="80" t="s">
        <v>80</v>
      </c>
      <c r="K342" s="80" t="s">
        <v>81</v>
      </c>
      <c r="L342" s="80" t="s">
        <v>10</v>
      </c>
      <c r="M342" s="82">
        <v>305</v>
      </c>
      <c r="N342" s="82">
        <f>IF($O342="Income",$M342*'Lookup Values'!$H$3,$M342*'Lookup Values'!$H$2)</f>
        <v>115.9</v>
      </c>
      <c r="O342" s="80" t="str">
        <f t="shared" si="29"/>
        <v>Income</v>
      </c>
    </row>
    <row r="343" spans="1:15" x14ac:dyDescent="0.25">
      <c r="A343" s="80">
        <v>342</v>
      </c>
      <c r="B343" s="81">
        <v>39773</v>
      </c>
      <c r="C343" s="64">
        <f t="shared" si="25"/>
        <v>2008</v>
      </c>
      <c r="D343" s="64">
        <f t="shared" si="26"/>
        <v>11</v>
      </c>
      <c r="E343" s="64" t="str">
        <f>VLOOKUP($D343,'Lookup Values'!$A$2:$B$13,2)</f>
        <v>Nov</v>
      </c>
      <c r="F343" s="64">
        <f t="shared" si="27"/>
        <v>21</v>
      </c>
      <c r="G343" s="64">
        <f t="shared" si="28"/>
        <v>6</v>
      </c>
      <c r="H343" s="64" t="str">
        <f>VLOOKUP($G343, 'Lookup Values'!$D$2:$E$8, 2)</f>
        <v>Fri</v>
      </c>
      <c r="I343" s="80" t="s">
        <v>47</v>
      </c>
      <c r="J343" s="80" t="s">
        <v>76</v>
      </c>
      <c r="K343" s="80" t="s">
        <v>77</v>
      </c>
      <c r="L343" s="80" t="s">
        <v>10</v>
      </c>
      <c r="M343" s="82">
        <v>191</v>
      </c>
      <c r="N343" s="82">
        <f>IF($O343="Income",$M343*'Lookup Values'!$H$3,$M343*'Lookup Values'!$H$2)</f>
        <v>72.58</v>
      </c>
      <c r="O343" s="80" t="str">
        <f t="shared" si="29"/>
        <v>Income</v>
      </c>
    </row>
    <row r="344" spans="1:15" x14ac:dyDescent="0.25">
      <c r="A344" s="80">
        <v>343</v>
      </c>
      <c r="B344" s="81">
        <v>39774</v>
      </c>
      <c r="C344" s="64">
        <f t="shared" si="25"/>
        <v>2008</v>
      </c>
      <c r="D344" s="64">
        <f t="shared" si="26"/>
        <v>11</v>
      </c>
      <c r="E344" s="64" t="str">
        <f>VLOOKUP($D344,'Lookup Values'!$A$2:$B$13,2)</f>
        <v>Nov</v>
      </c>
      <c r="F344" s="64">
        <f t="shared" si="27"/>
        <v>22</v>
      </c>
      <c r="G344" s="64">
        <f t="shared" si="28"/>
        <v>7</v>
      </c>
      <c r="H344" s="64" t="str">
        <f>VLOOKUP($G344, 'Lookup Values'!$D$2:$E$8, 2)</f>
        <v>Sat</v>
      </c>
      <c r="I344" s="80" t="s">
        <v>47</v>
      </c>
      <c r="J344" s="80" t="s">
        <v>80</v>
      </c>
      <c r="K344" s="80" t="s">
        <v>81</v>
      </c>
      <c r="L344" s="80" t="s">
        <v>23</v>
      </c>
      <c r="M344" s="82">
        <v>134</v>
      </c>
      <c r="N344" s="82">
        <f>IF($O344="Income",$M344*'Lookup Values'!$H$3,$M344*'Lookup Values'!$H$2)</f>
        <v>50.92</v>
      </c>
      <c r="O344" s="80" t="str">
        <f t="shared" si="29"/>
        <v>Income</v>
      </c>
    </row>
    <row r="345" spans="1:15" x14ac:dyDescent="0.25">
      <c r="A345" s="80">
        <v>344</v>
      </c>
      <c r="B345" s="81">
        <v>39775</v>
      </c>
      <c r="C345" s="64">
        <f t="shared" si="25"/>
        <v>2008</v>
      </c>
      <c r="D345" s="64">
        <f t="shared" si="26"/>
        <v>11</v>
      </c>
      <c r="E345" s="64" t="str">
        <f>VLOOKUP($D345,'Lookup Values'!$A$2:$B$13,2)</f>
        <v>Nov</v>
      </c>
      <c r="F345" s="64">
        <f t="shared" si="27"/>
        <v>23</v>
      </c>
      <c r="G345" s="64">
        <f t="shared" si="28"/>
        <v>1</v>
      </c>
      <c r="H345" s="64" t="str">
        <f>VLOOKUP($G345, 'Lookup Values'!$D$2:$E$8, 2)</f>
        <v>Sun</v>
      </c>
      <c r="I345" s="80" t="s">
        <v>18</v>
      </c>
      <c r="J345" s="80" t="s">
        <v>19</v>
      </c>
      <c r="K345" s="80" t="s">
        <v>17</v>
      </c>
      <c r="L345" s="80" t="s">
        <v>20</v>
      </c>
      <c r="M345" s="82">
        <v>346</v>
      </c>
      <c r="N345" s="82">
        <f>IF($O345="Income",$M345*'Lookup Values'!$H$3,$M345*'Lookup Values'!$H$2)</f>
        <v>29.842499999999998</v>
      </c>
      <c r="O345" s="80" t="str">
        <f t="shared" si="29"/>
        <v>Expense</v>
      </c>
    </row>
    <row r="346" spans="1:15" x14ac:dyDescent="0.25">
      <c r="A346" s="80">
        <v>345</v>
      </c>
      <c r="B346" s="81">
        <v>39777</v>
      </c>
      <c r="C346" s="64">
        <f t="shared" si="25"/>
        <v>2008</v>
      </c>
      <c r="D346" s="64">
        <f t="shared" si="26"/>
        <v>11</v>
      </c>
      <c r="E346" s="64" t="str">
        <f>VLOOKUP($D346,'Lookup Values'!$A$2:$B$13,2)</f>
        <v>Nov</v>
      </c>
      <c r="F346" s="64">
        <f t="shared" si="27"/>
        <v>25</v>
      </c>
      <c r="G346" s="64">
        <f t="shared" si="28"/>
        <v>3</v>
      </c>
      <c r="H346" s="64" t="str">
        <f>VLOOKUP($G346, 'Lookup Values'!$D$2:$E$8, 2)</f>
        <v>Tue</v>
      </c>
      <c r="I346" s="80" t="s">
        <v>47</v>
      </c>
      <c r="J346" s="80" t="s">
        <v>80</v>
      </c>
      <c r="K346" s="80" t="s">
        <v>81</v>
      </c>
      <c r="L346" s="80" t="s">
        <v>20</v>
      </c>
      <c r="M346" s="82">
        <v>193</v>
      </c>
      <c r="N346" s="82">
        <f>IF($O346="Income",$M346*'Lookup Values'!$H$3,$M346*'Lookup Values'!$H$2)</f>
        <v>73.34</v>
      </c>
      <c r="O346" s="80" t="str">
        <f t="shared" si="29"/>
        <v>Income</v>
      </c>
    </row>
    <row r="347" spans="1:15" x14ac:dyDescent="0.25">
      <c r="A347" s="80">
        <v>346</v>
      </c>
      <c r="B347" s="81">
        <v>39778</v>
      </c>
      <c r="C347" s="64">
        <f t="shared" si="25"/>
        <v>2008</v>
      </c>
      <c r="D347" s="64">
        <f t="shared" si="26"/>
        <v>11</v>
      </c>
      <c r="E347" s="64" t="str">
        <f>VLOOKUP($D347,'Lookup Values'!$A$2:$B$13,2)</f>
        <v>Nov</v>
      </c>
      <c r="F347" s="64">
        <f t="shared" si="27"/>
        <v>26</v>
      </c>
      <c r="G347" s="64">
        <f t="shared" si="28"/>
        <v>4</v>
      </c>
      <c r="H347" s="64" t="str">
        <f>VLOOKUP($G347, 'Lookup Values'!$D$2:$E$8, 2)</f>
        <v>Wed</v>
      </c>
      <c r="I347" s="80" t="s">
        <v>8</v>
      </c>
      <c r="J347" s="80" t="s">
        <v>9</v>
      </c>
      <c r="K347" s="80" t="s">
        <v>7</v>
      </c>
      <c r="L347" s="80" t="s">
        <v>20</v>
      </c>
      <c r="M347" s="82">
        <v>321</v>
      </c>
      <c r="N347" s="82">
        <f>IF($O347="Income",$M347*'Lookup Values'!$H$3,$M347*'Lookup Values'!$H$2)</f>
        <v>27.686249999999998</v>
      </c>
      <c r="O347" s="80" t="str">
        <f t="shared" si="29"/>
        <v>Expense</v>
      </c>
    </row>
    <row r="348" spans="1:15" x14ac:dyDescent="0.25">
      <c r="A348" s="80">
        <v>347</v>
      </c>
      <c r="B348" s="81">
        <v>39786</v>
      </c>
      <c r="C348" s="64">
        <f t="shared" si="25"/>
        <v>2008</v>
      </c>
      <c r="D348" s="64">
        <f t="shared" si="26"/>
        <v>12</v>
      </c>
      <c r="E348" s="64" t="str">
        <f>VLOOKUP($D348,'Lookup Values'!$A$2:$B$13,2)</f>
        <v>Dec</v>
      </c>
      <c r="F348" s="64">
        <f t="shared" si="27"/>
        <v>4</v>
      </c>
      <c r="G348" s="64">
        <f t="shared" si="28"/>
        <v>5</v>
      </c>
      <c r="H348" s="64" t="str">
        <f>VLOOKUP($G348, 'Lookup Values'!$D$2:$E$8, 2)</f>
        <v>Thu</v>
      </c>
      <c r="I348" s="80" t="s">
        <v>12</v>
      </c>
      <c r="J348" s="80" t="s">
        <v>37</v>
      </c>
      <c r="K348" s="80" t="s">
        <v>36</v>
      </c>
      <c r="L348" s="80" t="s">
        <v>10</v>
      </c>
      <c r="M348" s="82">
        <v>383</v>
      </c>
      <c r="N348" s="82">
        <f>IF($O348="Income",$M348*'Lookup Values'!$H$3,$M348*'Lookup Values'!$H$2)</f>
        <v>33.033749999999998</v>
      </c>
      <c r="O348" s="80" t="str">
        <f t="shared" si="29"/>
        <v>Expense</v>
      </c>
    </row>
    <row r="349" spans="1:15" x14ac:dyDescent="0.25">
      <c r="A349" s="80">
        <v>348</v>
      </c>
      <c r="B349" s="81">
        <v>39793</v>
      </c>
      <c r="C349" s="64">
        <f t="shared" si="25"/>
        <v>2008</v>
      </c>
      <c r="D349" s="64">
        <f t="shared" si="26"/>
        <v>12</v>
      </c>
      <c r="E349" s="64" t="str">
        <f>VLOOKUP($D349,'Lookup Values'!$A$2:$B$13,2)</f>
        <v>Dec</v>
      </c>
      <c r="F349" s="64">
        <f t="shared" si="27"/>
        <v>11</v>
      </c>
      <c r="G349" s="64">
        <f t="shared" si="28"/>
        <v>5</v>
      </c>
      <c r="H349" s="64" t="str">
        <f>VLOOKUP($G349, 'Lookup Values'!$D$2:$E$8, 2)</f>
        <v>Thu</v>
      </c>
      <c r="I349" s="80" t="s">
        <v>12</v>
      </c>
      <c r="J349" s="80" t="s">
        <v>37</v>
      </c>
      <c r="K349" s="80" t="s">
        <v>36</v>
      </c>
      <c r="L349" s="80" t="s">
        <v>20</v>
      </c>
      <c r="M349" s="82">
        <v>378</v>
      </c>
      <c r="N349" s="82">
        <f>IF($O349="Income",$M349*'Lookup Values'!$H$3,$M349*'Lookup Values'!$H$2)</f>
        <v>32.602499999999999</v>
      </c>
      <c r="O349" s="80" t="str">
        <f t="shared" si="29"/>
        <v>Expense</v>
      </c>
    </row>
    <row r="350" spans="1:15" x14ac:dyDescent="0.25">
      <c r="A350" s="80">
        <v>349</v>
      </c>
      <c r="B350" s="81">
        <v>39794</v>
      </c>
      <c r="C350" s="64">
        <f t="shared" si="25"/>
        <v>2008</v>
      </c>
      <c r="D350" s="64">
        <f t="shared" si="26"/>
        <v>12</v>
      </c>
      <c r="E350" s="64" t="str">
        <f>VLOOKUP($D350,'Lookup Values'!$A$2:$B$13,2)</f>
        <v>Dec</v>
      </c>
      <c r="F350" s="64">
        <f t="shared" si="27"/>
        <v>12</v>
      </c>
      <c r="G350" s="64">
        <f t="shared" si="28"/>
        <v>6</v>
      </c>
      <c r="H350" s="64" t="str">
        <f>VLOOKUP($G350, 'Lookup Values'!$D$2:$E$8, 2)</f>
        <v>Fri</v>
      </c>
      <c r="I350" s="80" t="s">
        <v>8</v>
      </c>
      <c r="J350" s="80" t="s">
        <v>9</v>
      </c>
      <c r="K350" s="80" t="s">
        <v>7</v>
      </c>
      <c r="L350" s="80" t="s">
        <v>20</v>
      </c>
      <c r="M350" s="82">
        <v>111</v>
      </c>
      <c r="N350" s="82">
        <f>IF($O350="Income",$M350*'Lookup Values'!$H$3,$M350*'Lookup Values'!$H$2)</f>
        <v>9.5737499999999986</v>
      </c>
      <c r="O350" s="80" t="str">
        <f t="shared" si="29"/>
        <v>Expense</v>
      </c>
    </row>
    <row r="351" spans="1:15" x14ac:dyDescent="0.25">
      <c r="A351" s="80">
        <v>350</v>
      </c>
      <c r="B351" s="81">
        <v>39794</v>
      </c>
      <c r="C351" s="64">
        <f t="shared" si="25"/>
        <v>2008</v>
      </c>
      <c r="D351" s="64">
        <f t="shared" si="26"/>
        <v>12</v>
      </c>
      <c r="E351" s="64" t="str">
        <f>VLOOKUP($D351,'Lookup Values'!$A$2:$B$13,2)</f>
        <v>Dec</v>
      </c>
      <c r="F351" s="64">
        <f t="shared" si="27"/>
        <v>12</v>
      </c>
      <c r="G351" s="64">
        <f t="shared" si="28"/>
        <v>6</v>
      </c>
      <c r="H351" s="64" t="str">
        <f>VLOOKUP($G351, 'Lookup Values'!$D$2:$E$8, 2)</f>
        <v>Fri</v>
      </c>
      <c r="I351" s="80" t="s">
        <v>12</v>
      </c>
      <c r="J351" s="80" t="s">
        <v>25</v>
      </c>
      <c r="K351" s="80" t="s">
        <v>24</v>
      </c>
      <c r="L351" s="80" t="s">
        <v>23</v>
      </c>
      <c r="M351" s="82">
        <v>479</v>
      </c>
      <c r="N351" s="82">
        <f>IF($O351="Income",$M351*'Lookup Values'!$H$3,$M351*'Lookup Values'!$H$2)</f>
        <v>41.313749999999999</v>
      </c>
      <c r="O351" s="80" t="str">
        <f t="shared" si="29"/>
        <v>Expense</v>
      </c>
    </row>
    <row r="352" spans="1:15" x14ac:dyDescent="0.25">
      <c r="A352" s="80">
        <v>351</v>
      </c>
      <c r="B352" s="81">
        <v>39796</v>
      </c>
      <c r="C352" s="64">
        <f t="shared" si="25"/>
        <v>2008</v>
      </c>
      <c r="D352" s="64">
        <f t="shared" si="26"/>
        <v>12</v>
      </c>
      <c r="E352" s="64" t="str">
        <f>VLOOKUP($D352,'Lookup Values'!$A$2:$B$13,2)</f>
        <v>Dec</v>
      </c>
      <c r="F352" s="64">
        <f t="shared" si="27"/>
        <v>14</v>
      </c>
      <c r="G352" s="64">
        <f t="shared" si="28"/>
        <v>1</v>
      </c>
      <c r="H352" s="64" t="str">
        <f>VLOOKUP($G352, 'Lookup Values'!$D$2:$E$8, 2)</f>
        <v>Sun</v>
      </c>
      <c r="I352" s="80" t="s">
        <v>42</v>
      </c>
      <c r="J352" s="80" t="s">
        <v>43</v>
      </c>
      <c r="K352" s="80" t="s">
        <v>41</v>
      </c>
      <c r="L352" s="80" t="s">
        <v>10</v>
      </c>
      <c r="M352" s="82">
        <v>22</v>
      </c>
      <c r="N352" s="82">
        <f>IF($O352="Income",$M352*'Lookup Values'!$H$3,$M352*'Lookup Values'!$H$2)</f>
        <v>1.8975</v>
      </c>
      <c r="O352" s="80" t="str">
        <f t="shared" si="29"/>
        <v>Expense</v>
      </c>
    </row>
    <row r="353" spans="1:15" x14ac:dyDescent="0.25">
      <c r="A353" s="80">
        <v>352</v>
      </c>
      <c r="B353" s="81">
        <v>39799</v>
      </c>
      <c r="C353" s="64">
        <f t="shared" si="25"/>
        <v>2008</v>
      </c>
      <c r="D353" s="64">
        <f t="shared" si="26"/>
        <v>12</v>
      </c>
      <c r="E353" s="64" t="str">
        <f>VLOOKUP($D353,'Lookup Values'!$A$2:$B$13,2)</f>
        <v>Dec</v>
      </c>
      <c r="F353" s="64">
        <f t="shared" si="27"/>
        <v>17</v>
      </c>
      <c r="G353" s="64">
        <f t="shared" si="28"/>
        <v>4</v>
      </c>
      <c r="H353" s="64" t="str">
        <f>VLOOKUP($G353, 'Lookup Values'!$D$2:$E$8, 2)</f>
        <v>Wed</v>
      </c>
      <c r="I353" s="80" t="s">
        <v>12</v>
      </c>
      <c r="J353" s="80" t="s">
        <v>37</v>
      </c>
      <c r="K353" s="80" t="s">
        <v>36</v>
      </c>
      <c r="L353" s="80" t="s">
        <v>23</v>
      </c>
      <c r="M353" s="82">
        <v>403</v>
      </c>
      <c r="N353" s="82">
        <f>IF($O353="Income",$M353*'Lookup Values'!$H$3,$M353*'Lookup Values'!$H$2)</f>
        <v>34.758749999999999</v>
      </c>
      <c r="O353" s="80" t="str">
        <f t="shared" si="29"/>
        <v>Expense</v>
      </c>
    </row>
    <row r="354" spans="1:15" x14ac:dyDescent="0.25">
      <c r="A354" s="80">
        <v>353</v>
      </c>
      <c r="B354" s="81">
        <v>39799</v>
      </c>
      <c r="C354" s="64">
        <f t="shared" si="25"/>
        <v>2008</v>
      </c>
      <c r="D354" s="64">
        <f t="shared" si="26"/>
        <v>12</v>
      </c>
      <c r="E354" s="64" t="str">
        <f>VLOOKUP($D354,'Lookup Values'!$A$2:$B$13,2)</f>
        <v>Dec</v>
      </c>
      <c r="F354" s="64">
        <f t="shared" si="27"/>
        <v>17</v>
      </c>
      <c r="G354" s="64">
        <f t="shared" si="28"/>
        <v>4</v>
      </c>
      <c r="H354" s="64" t="str">
        <f>VLOOKUP($G354, 'Lookup Values'!$D$2:$E$8, 2)</f>
        <v>Wed</v>
      </c>
      <c r="I354" s="80" t="s">
        <v>39</v>
      </c>
      <c r="J354" s="80" t="s">
        <v>40</v>
      </c>
      <c r="K354" s="80" t="s">
        <v>38</v>
      </c>
      <c r="L354" s="80" t="s">
        <v>20</v>
      </c>
      <c r="M354" s="82">
        <v>89</v>
      </c>
      <c r="N354" s="82">
        <f>IF($O354="Income",$M354*'Lookup Values'!$H$3,$M354*'Lookup Values'!$H$2)</f>
        <v>7.6762499999999996</v>
      </c>
      <c r="O354" s="80" t="str">
        <f t="shared" si="29"/>
        <v>Expense</v>
      </c>
    </row>
    <row r="355" spans="1:15" x14ac:dyDescent="0.25">
      <c r="A355" s="80">
        <v>354</v>
      </c>
      <c r="B355" s="81">
        <v>39800</v>
      </c>
      <c r="C355" s="64">
        <f t="shared" si="25"/>
        <v>2008</v>
      </c>
      <c r="D355" s="64">
        <f t="shared" si="26"/>
        <v>12</v>
      </c>
      <c r="E355" s="64" t="str">
        <f>VLOOKUP($D355,'Lookup Values'!$A$2:$B$13,2)</f>
        <v>Dec</v>
      </c>
      <c r="F355" s="64">
        <f t="shared" si="27"/>
        <v>18</v>
      </c>
      <c r="G355" s="64">
        <f t="shared" si="28"/>
        <v>5</v>
      </c>
      <c r="H355" s="64" t="str">
        <f>VLOOKUP($G355, 'Lookup Values'!$D$2:$E$8, 2)</f>
        <v>Thu</v>
      </c>
      <c r="I355" s="80" t="s">
        <v>42</v>
      </c>
      <c r="J355" s="80" t="s">
        <v>43</v>
      </c>
      <c r="K355" s="80" t="s">
        <v>41</v>
      </c>
      <c r="L355" s="80" t="s">
        <v>20</v>
      </c>
      <c r="M355" s="82">
        <v>72</v>
      </c>
      <c r="N355" s="82">
        <f>IF($O355="Income",$M355*'Lookup Values'!$H$3,$M355*'Lookup Values'!$H$2)</f>
        <v>6.2099999999999991</v>
      </c>
      <c r="O355" s="80" t="str">
        <f t="shared" si="29"/>
        <v>Expense</v>
      </c>
    </row>
    <row r="356" spans="1:15" x14ac:dyDescent="0.25">
      <c r="A356" s="80">
        <v>355</v>
      </c>
      <c r="B356" s="81">
        <v>39804</v>
      </c>
      <c r="C356" s="64">
        <f t="shared" si="25"/>
        <v>2008</v>
      </c>
      <c r="D356" s="64">
        <f t="shared" si="26"/>
        <v>12</v>
      </c>
      <c r="E356" s="64" t="str">
        <f>VLOOKUP($D356,'Lookup Values'!$A$2:$B$13,2)</f>
        <v>Dec</v>
      </c>
      <c r="F356" s="64">
        <f t="shared" si="27"/>
        <v>22</v>
      </c>
      <c r="G356" s="64">
        <f t="shared" si="28"/>
        <v>2</v>
      </c>
      <c r="H356" s="64" t="str">
        <f>VLOOKUP($G356, 'Lookup Values'!$D$2:$E$8, 2)</f>
        <v>Mon</v>
      </c>
      <c r="I356" s="80" t="s">
        <v>8</v>
      </c>
      <c r="J356" s="80" t="s">
        <v>9</v>
      </c>
      <c r="K356" s="80" t="s">
        <v>7</v>
      </c>
      <c r="L356" s="80" t="s">
        <v>20</v>
      </c>
      <c r="M356" s="82">
        <v>472</v>
      </c>
      <c r="N356" s="82">
        <f>IF($O356="Income",$M356*'Lookup Values'!$H$3,$M356*'Lookup Values'!$H$2)</f>
        <v>40.709999999999994</v>
      </c>
      <c r="O356" s="80" t="str">
        <f t="shared" si="29"/>
        <v>Expense</v>
      </c>
    </row>
    <row r="357" spans="1:15" x14ac:dyDescent="0.25">
      <c r="A357" s="80">
        <v>356</v>
      </c>
      <c r="B357" s="81">
        <v>39808</v>
      </c>
      <c r="C357" s="64">
        <f t="shared" si="25"/>
        <v>2008</v>
      </c>
      <c r="D357" s="64">
        <f t="shared" si="26"/>
        <v>12</v>
      </c>
      <c r="E357" s="64" t="str">
        <f>VLOOKUP($D357,'Lookup Values'!$A$2:$B$13,2)</f>
        <v>Dec</v>
      </c>
      <c r="F357" s="64">
        <f t="shared" si="27"/>
        <v>26</v>
      </c>
      <c r="G357" s="64">
        <f t="shared" si="28"/>
        <v>6</v>
      </c>
      <c r="H357" s="64" t="str">
        <f>VLOOKUP($G357, 'Lookup Values'!$D$2:$E$8, 2)</f>
        <v>Fri</v>
      </c>
      <c r="I357" s="80" t="s">
        <v>47</v>
      </c>
      <c r="J357" s="80" t="s">
        <v>80</v>
      </c>
      <c r="K357" s="80" t="s">
        <v>81</v>
      </c>
      <c r="L357" s="80" t="s">
        <v>10</v>
      </c>
      <c r="M357" s="82">
        <v>34</v>
      </c>
      <c r="N357" s="82">
        <f>IF($O357="Income",$M357*'Lookup Values'!$H$3,$M357*'Lookup Values'!$H$2)</f>
        <v>12.92</v>
      </c>
      <c r="O357" s="80" t="str">
        <f t="shared" si="29"/>
        <v>Income</v>
      </c>
    </row>
    <row r="358" spans="1:15" x14ac:dyDescent="0.25">
      <c r="A358" s="80">
        <v>357</v>
      </c>
      <c r="B358" s="81">
        <v>39809</v>
      </c>
      <c r="C358" s="64">
        <f t="shared" si="25"/>
        <v>2008</v>
      </c>
      <c r="D358" s="64">
        <f t="shared" si="26"/>
        <v>12</v>
      </c>
      <c r="E358" s="64" t="str">
        <f>VLOOKUP($D358,'Lookup Values'!$A$2:$B$13,2)</f>
        <v>Dec</v>
      </c>
      <c r="F358" s="64">
        <f t="shared" si="27"/>
        <v>27</v>
      </c>
      <c r="G358" s="64">
        <f t="shared" si="28"/>
        <v>7</v>
      </c>
      <c r="H358" s="64" t="str">
        <f>VLOOKUP($G358, 'Lookup Values'!$D$2:$E$8, 2)</f>
        <v>Sat</v>
      </c>
      <c r="I358" s="80" t="s">
        <v>12</v>
      </c>
      <c r="J358" s="80" t="s">
        <v>13</v>
      </c>
      <c r="K358" s="80" t="s">
        <v>11</v>
      </c>
      <c r="L358" s="80" t="s">
        <v>23</v>
      </c>
      <c r="M358" s="82">
        <v>340</v>
      </c>
      <c r="N358" s="82">
        <f>IF($O358="Income",$M358*'Lookup Values'!$H$3,$M358*'Lookup Values'!$H$2)</f>
        <v>29.324999999999999</v>
      </c>
      <c r="O358" s="80" t="str">
        <f t="shared" si="29"/>
        <v>Expense</v>
      </c>
    </row>
    <row r="359" spans="1:15" x14ac:dyDescent="0.25">
      <c r="A359" s="80">
        <v>358</v>
      </c>
      <c r="B359" s="81">
        <v>39810</v>
      </c>
      <c r="C359" s="64">
        <f t="shared" si="25"/>
        <v>2008</v>
      </c>
      <c r="D359" s="64">
        <f t="shared" si="26"/>
        <v>12</v>
      </c>
      <c r="E359" s="64" t="str">
        <f>VLOOKUP($D359,'Lookup Values'!$A$2:$B$13,2)</f>
        <v>Dec</v>
      </c>
      <c r="F359" s="64">
        <f t="shared" si="27"/>
        <v>28</v>
      </c>
      <c r="G359" s="64">
        <f t="shared" si="28"/>
        <v>1</v>
      </c>
      <c r="H359" s="64" t="str">
        <f>VLOOKUP($G359, 'Lookup Values'!$D$2:$E$8, 2)</f>
        <v>Sun</v>
      </c>
      <c r="I359" s="80" t="s">
        <v>47</v>
      </c>
      <c r="J359" s="80" t="s">
        <v>78</v>
      </c>
      <c r="K359" s="80" t="s">
        <v>79</v>
      </c>
      <c r="L359" s="80" t="s">
        <v>23</v>
      </c>
      <c r="M359" s="82">
        <v>275</v>
      </c>
      <c r="N359" s="82">
        <f>IF($O359="Income",$M359*'Lookup Values'!$H$3,$M359*'Lookup Values'!$H$2)</f>
        <v>104.5</v>
      </c>
      <c r="O359" s="80" t="str">
        <f t="shared" si="29"/>
        <v>Income</v>
      </c>
    </row>
    <row r="360" spans="1:15" x14ac:dyDescent="0.25">
      <c r="A360" s="80">
        <v>359</v>
      </c>
      <c r="B360" s="81">
        <v>39812</v>
      </c>
      <c r="C360" s="64">
        <f t="shared" si="25"/>
        <v>2008</v>
      </c>
      <c r="D360" s="64">
        <f t="shared" si="26"/>
        <v>12</v>
      </c>
      <c r="E360" s="64" t="str">
        <f>VLOOKUP($D360,'Lookup Values'!$A$2:$B$13,2)</f>
        <v>Dec</v>
      </c>
      <c r="F360" s="64">
        <f t="shared" si="27"/>
        <v>30</v>
      </c>
      <c r="G360" s="64">
        <f t="shared" si="28"/>
        <v>3</v>
      </c>
      <c r="H360" s="64" t="str">
        <f>VLOOKUP($G360, 'Lookup Values'!$D$2:$E$8, 2)</f>
        <v>Tue</v>
      </c>
      <c r="I360" s="80" t="s">
        <v>8</v>
      </c>
      <c r="J360" s="80" t="s">
        <v>22</v>
      </c>
      <c r="K360" s="80" t="s">
        <v>21</v>
      </c>
      <c r="L360" s="80" t="s">
        <v>10</v>
      </c>
      <c r="M360" s="82">
        <v>58</v>
      </c>
      <c r="N360" s="82">
        <f>IF($O360="Income",$M360*'Lookup Values'!$H$3,$M360*'Lookup Values'!$H$2)</f>
        <v>5.0024999999999995</v>
      </c>
      <c r="O360" s="80" t="str">
        <f t="shared" si="29"/>
        <v>Expense</v>
      </c>
    </row>
    <row r="361" spans="1:15" x14ac:dyDescent="0.25">
      <c r="A361" s="80">
        <v>360</v>
      </c>
      <c r="B361" s="81">
        <v>39817</v>
      </c>
      <c r="C361" s="64">
        <f t="shared" si="25"/>
        <v>2009</v>
      </c>
      <c r="D361" s="64">
        <f t="shared" si="26"/>
        <v>1</v>
      </c>
      <c r="E361" s="64" t="str">
        <f>VLOOKUP($D361,'Lookup Values'!$A$2:$B$13,2)</f>
        <v>Jan</v>
      </c>
      <c r="F361" s="64">
        <f t="shared" si="27"/>
        <v>4</v>
      </c>
      <c r="G361" s="64">
        <f t="shared" si="28"/>
        <v>1</v>
      </c>
      <c r="H361" s="64" t="str">
        <f>VLOOKUP($G361, 'Lookup Values'!$D$2:$E$8, 2)</f>
        <v>Sun</v>
      </c>
      <c r="I361" s="80" t="s">
        <v>15</v>
      </c>
      <c r="J361" s="80" t="s">
        <v>35</v>
      </c>
      <c r="K361" s="80" t="s">
        <v>34</v>
      </c>
      <c r="L361" s="80" t="s">
        <v>23</v>
      </c>
      <c r="M361" s="82">
        <v>311</v>
      </c>
      <c r="N361" s="82">
        <f>IF($O361="Income",$M361*'Lookup Values'!$H$3,$M361*'Lookup Values'!$H$2)</f>
        <v>26.823749999999997</v>
      </c>
      <c r="O361" s="80" t="str">
        <f t="shared" si="29"/>
        <v>Expense</v>
      </c>
    </row>
    <row r="362" spans="1:15" x14ac:dyDescent="0.25">
      <c r="A362" s="80">
        <v>361</v>
      </c>
      <c r="B362" s="81">
        <v>39818</v>
      </c>
      <c r="C362" s="64">
        <f t="shared" si="25"/>
        <v>2009</v>
      </c>
      <c r="D362" s="64">
        <f t="shared" si="26"/>
        <v>1</v>
      </c>
      <c r="E362" s="64" t="str">
        <f>VLOOKUP($D362,'Lookup Values'!$A$2:$B$13,2)</f>
        <v>Jan</v>
      </c>
      <c r="F362" s="64">
        <f t="shared" si="27"/>
        <v>5</v>
      </c>
      <c r="G362" s="64">
        <f t="shared" si="28"/>
        <v>2</v>
      </c>
      <c r="H362" s="64" t="str">
        <f>VLOOKUP($G362, 'Lookup Values'!$D$2:$E$8, 2)</f>
        <v>Mon</v>
      </c>
      <c r="I362" s="80" t="s">
        <v>18</v>
      </c>
      <c r="J362" s="80" t="s">
        <v>30</v>
      </c>
      <c r="K362" s="80" t="s">
        <v>29</v>
      </c>
      <c r="L362" s="80" t="s">
        <v>10</v>
      </c>
      <c r="M362" s="82">
        <v>381</v>
      </c>
      <c r="N362" s="82">
        <f>IF($O362="Income",$M362*'Lookup Values'!$H$3,$M362*'Lookup Values'!$H$2)</f>
        <v>32.861249999999998</v>
      </c>
      <c r="O362" s="80" t="str">
        <f t="shared" si="29"/>
        <v>Expense</v>
      </c>
    </row>
    <row r="363" spans="1:15" x14ac:dyDescent="0.25">
      <c r="A363" s="80">
        <v>362</v>
      </c>
      <c r="B363" s="81">
        <v>39820</v>
      </c>
      <c r="C363" s="64">
        <f t="shared" si="25"/>
        <v>2009</v>
      </c>
      <c r="D363" s="64">
        <f t="shared" si="26"/>
        <v>1</v>
      </c>
      <c r="E363" s="64" t="str">
        <f>VLOOKUP($D363,'Lookup Values'!$A$2:$B$13,2)</f>
        <v>Jan</v>
      </c>
      <c r="F363" s="64">
        <f t="shared" si="27"/>
        <v>7</v>
      </c>
      <c r="G363" s="64">
        <f t="shared" si="28"/>
        <v>4</v>
      </c>
      <c r="H363" s="64" t="str">
        <f>VLOOKUP($G363, 'Lookup Values'!$D$2:$E$8, 2)</f>
        <v>Wed</v>
      </c>
      <c r="I363" s="80" t="s">
        <v>12</v>
      </c>
      <c r="J363" s="80" t="s">
        <v>25</v>
      </c>
      <c r="K363" s="80" t="s">
        <v>24</v>
      </c>
      <c r="L363" s="80" t="s">
        <v>20</v>
      </c>
      <c r="M363" s="82">
        <v>270</v>
      </c>
      <c r="N363" s="82">
        <f>IF($O363="Income",$M363*'Lookup Values'!$H$3,$M363*'Lookup Values'!$H$2)</f>
        <v>23.287499999999998</v>
      </c>
      <c r="O363" s="80" t="str">
        <f t="shared" si="29"/>
        <v>Expense</v>
      </c>
    </row>
    <row r="364" spans="1:15" x14ac:dyDescent="0.25">
      <c r="A364" s="80">
        <v>363</v>
      </c>
      <c r="B364" s="81">
        <v>39821</v>
      </c>
      <c r="C364" s="64">
        <f t="shared" si="25"/>
        <v>2009</v>
      </c>
      <c r="D364" s="64">
        <f t="shared" si="26"/>
        <v>1</v>
      </c>
      <c r="E364" s="64" t="str">
        <f>VLOOKUP($D364,'Lookup Values'!$A$2:$B$13,2)</f>
        <v>Jan</v>
      </c>
      <c r="F364" s="64">
        <f t="shared" si="27"/>
        <v>8</v>
      </c>
      <c r="G364" s="64">
        <f t="shared" si="28"/>
        <v>5</v>
      </c>
      <c r="H364" s="64" t="str">
        <f>VLOOKUP($G364, 'Lookup Values'!$D$2:$E$8, 2)</f>
        <v>Thu</v>
      </c>
      <c r="I364" s="80" t="s">
        <v>39</v>
      </c>
      <c r="J364" s="80" t="s">
        <v>40</v>
      </c>
      <c r="K364" s="80" t="s">
        <v>38</v>
      </c>
      <c r="L364" s="80" t="s">
        <v>20</v>
      </c>
      <c r="M364" s="82">
        <v>444</v>
      </c>
      <c r="N364" s="82">
        <f>IF($O364="Income",$M364*'Lookup Values'!$H$3,$M364*'Lookup Values'!$H$2)</f>
        <v>38.294999999999995</v>
      </c>
      <c r="O364" s="80" t="str">
        <f t="shared" si="29"/>
        <v>Expense</v>
      </c>
    </row>
    <row r="365" spans="1:15" x14ac:dyDescent="0.25">
      <c r="A365" s="80">
        <v>364</v>
      </c>
      <c r="B365" s="81">
        <v>39825</v>
      </c>
      <c r="C365" s="64">
        <f t="shared" si="25"/>
        <v>2009</v>
      </c>
      <c r="D365" s="64">
        <f t="shared" si="26"/>
        <v>1</v>
      </c>
      <c r="E365" s="64" t="str">
        <f>VLOOKUP($D365,'Lookup Values'!$A$2:$B$13,2)</f>
        <v>Jan</v>
      </c>
      <c r="F365" s="64">
        <f t="shared" si="27"/>
        <v>12</v>
      </c>
      <c r="G365" s="64">
        <f t="shared" si="28"/>
        <v>2</v>
      </c>
      <c r="H365" s="64" t="str">
        <f>VLOOKUP($G365, 'Lookup Values'!$D$2:$E$8, 2)</f>
        <v>Mon</v>
      </c>
      <c r="I365" s="80" t="s">
        <v>18</v>
      </c>
      <c r="J365" s="80" t="s">
        <v>19</v>
      </c>
      <c r="K365" s="80" t="s">
        <v>17</v>
      </c>
      <c r="L365" s="80" t="s">
        <v>20</v>
      </c>
      <c r="M365" s="82">
        <v>389</v>
      </c>
      <c r="N365" s="82">
        <f>IF($O365="Income",$M365*'Lookup Values'!$H$3,$M365*'Lookup Values'!$H$2)</f>
        <v>33.551249999999996</v>
      </c>
      <c r="O365" s="80" t="str">
        <f t="shared" si="29"/>
        <v>Expense</v>
      </c>
    </row>
    <row r="366" spans="1:15" x14ac:dyDescent="0.25">
      <c r="A366" s="80">
        <v>365</v>
      </c>
      <c r="B366" s="81">
        <v>39837</v>
      </c>
      <c r="C366" s="64">
        <f t="shared" si="25"/>
        <v>2009</v>
      </c>
      <c r="D366" s="64">
        <f t="shared" si="26"/>
        <v>1</v>
      </c>
      <c r="E366" s="64" t="str">
        <f>VLOOKUP($D366,'Lookup Values'!$A$2:$B$13,2)</f>
        <v>Jan</v>
      </c>
      <c r="F366" s="64">
        <f t="shared" si="27"/>
        <v>24</v>
      </c>
      <c r="G366" s="64">
        <f t="shared" si="28"/>
        <v>7</v>
      </c>
      <c r="H366" s="64" t="str">
        <f>VLOOKUP($G366, 'Lookup Values'!$D$2:$E$8, 2)</f>
        <v>Sat</v>
      </c>
      <c r="I366" s="80" t="s">
        <v>39</v>
      </c>
      <c r="J366" s="80" t="s">
        <v>40</v>
      </c>
      <c r="K366" s="80" t="s">
        <v>38</v>
      </c>
      <c r="L366" s="80" t="s">
        <v>20</v>
      </c>
      <c r="M366" s="82">
        <v>65</v>
      </c>
      <c r="N366" s="82">
        <f>IF($O366="Income",$M366*'Lookup Values'!$H$3,$M366*'Lookup Values'!$H$2)</f>
        <v>5.6062499999999993</v>
      </c>
      <c r="O366" s="80" t="str">
        <f t="shared" si="29"/>
        <v>Expense</v>
      </c>
    </row>
    <row r="367" spans="1:15" x14ac:dyDescent="0.25">
      <c r="A367" s="80">
        <v>366</v>
      </c>
      <c r="B367" s="81">
        <v>39837</v>
      </c>
      <c r="C367" s="64">
        <f t="shared" si="25"/>
        <v>2009</v>
      </c>
      <c r="D367" s="64">
        <f t="shared" si="26"/>
        <v>1</v>
      </c>
      <c r="E367" s="64" t="str">
        <f>VLOOKUP($D367,'Lookup Values'!$A$2:$B$13,2)</f>
        <v>Jan</v>
      </c>
      <c r="F367" s="64">
        <f t="shared" si="27"/>
        <v>24</v>
      </c>
      <c r="G367" s="64">
        <f t="shared" si="28"/>
        <v>7</v>
      </c>
      <c r="H367" s="64" t="str">
        <f>VLOOKUP($G367, 'Lookup Values'!$D$2:$E$8, 2)</f>
        <v>Sat</v>
      </c>
      <c r="I367" s="80" t="s">
        <v>18</v>
      </c>
      <c r="J367" s="80" t="s">
        <v>19</v>
      </c>
      <c r="K367" s="80" t="s">
        <v>17</v>
      </c>
      <c r="L367" s="80" t="s">
        <v>10</v>
      </c>
      <c r="M367" s="82">
        <v>195</v>
      </c>
      <c r="N367" s="82">
        <f>IF($O367="Income",$M367*'Lookup Values'!$H$3,$M367*'Lookup Values'!$H$2)</f>
        <v>16.818749999999998</v>
      </c>
      <c r="O367" s="80" t="str">
        <f t="shared" si="29"/>
        <v>Expense</v>
      </c>
    </row>
    <row r="368" spans="1:15" x14ac:dyDescent="0.25">
      <c r="A368" s="80">
        <v>367</v>
      </c>
      <c r="B368" s="81">
        <v>39842</v>
      </c>
      <c r="C368" s="64">
        <f t="shared" si="25"/>
        <v>2009</v>
      </c>
      <c r="D368" s="64">
        <f t="shared" si="26"/>
        <v>1</v>
      </c>
      <c r="E368" s="64" t="str">
        <f>VLOOKUP($D368,'Lookup Values'!$A$2:$B$13,2)</f>
        <v>Jan</v>
      </c>
      <c r="F368" s="64">
        <f t="shared" si="27"/>
        <v>29</v>
      </c>
      <c r="G368" s="64">
        <f t="shared" si="28"/>
        <v>5</v>
      </c>
      <c r="H368" s="64" t="str">
        <f>VLOOKUP($G368, 'Lookup Values'!$D$2:$E$8, 2)</f>
        <v>Thu</v>
      </c>
      <c r="I368" s="80" t="s">
        <v>8</v>
      </c>
      <c r="J368" s="80" t="s">
        <v>9</v>
      </c>
      <c r="K368" s="80" t="s">
        <v>7</v>
      </c>
      <c r="L368" s="80" t="s">
        <v>23</v>
      </c>
      <c r="M368" s="82">
        <v>259</v>
      </c>
      <c r="N368" s="82">
        <f>IF($O368="Income",$M368*'Lookup Values'!$H$3,$M368*'Lookup Values'!$H$2)</f>
        <v>22.338749999999997</v>
      </c>
      <c r="O368" s="80" t="str">
        <f t="shared" si="29"/>
        <v>Expense</v>
      </c>
    </row>
    <row r="369" spans="1:15" x14ac:dyDescent="0.25">
      <c r="A369" s="80">
        <v>368</v>
      </c>
      <c r="B369" s="81">
        <v>39845</v>
      </c>
      <c r="C369" s="64">
        <f t="shared" si="25"/>
        <v>2009</v>
      </c>
      <c r="D369" s="64">
        <f t="shared" si="26"/>
        <v>2</v>
      </c>
      <c r="E369" s="64" t="str">
        <f>VLOOKUP($D369,'Lookup Values'!$A$2:$B$13,2)</f>
        <v>Feb</v>
      </c>
      <c r="F369" s="64">
        <f t="shared" si="27"/>
        <v>1</v>
      </c>
      <c r="G369" s="64">
        <f t="shared" si="28"/>
        <v>1</v>
      </c>
      <c r="H369" s="64" t="str">
        <f>VLOOKUP($G369, 'Lookup Values'!$D$2:$E$8, 2)</f>
        <v>Sun</v>
      </c>
      <c r="I369" s="80" t="s">
        <v>47</v>
      </c>
      <c r="J369" s="80" t="s">
        <v>76</v>
      </c>
      <c r="K369" s="80" t="s">
        <v>77</v>
      </c>
      <c r="L369" s="80" t="s">
        <v>10</v>
      </c>
      <c r="M369" s="82">
        <v>407</v>
      </c>
      <c r="N369" s="82">
        <f>IF($O369="Income",$M369*'Lookup Values'!$H$3,$M369*'Lookup Values'!$H$2)</f>
        <v>154.66</v>
      </c>
      <c r="O369" s="80" t="str">
        <f t="shared" si="29"/>
        <v>Income</v>
      </c>
    </row>
    <row r="370" spans="1:15" x14ac:dyDescent="0.25">
      <c r="A370" s="80">
        <v>369</v>
      </c>
      <c r="B370" s="81">
        <v>39848</v>
      </c>
      <c r="C370" s="64">
        <f t="shared" si="25"/>
        <v>2009</v>
      </c>
      <c r="D370" s="64">
        <f t="shared" si="26"/>
        <v>2</v>
      </c>
      <c r="E370" s="64" t="str">
        <f>VLOOKUP($D370,'Lookup Values'!$A$2:$B$13,2)</f>
        <v>Feb</v>
      </c>
      <c r="F370" s="64">
        <f t="shared" si="27"/>
        <v>4</v>
      </c>
      <c r="G370" s="64">
        <f t="shared" si="28"/>
        <v>4</v>
      </c>
      <c r="H370" s="64" t="str">
        <f>VLOOKUP($G370, 'Lookup Values'!$D$2:$E$8, 2)</f>
        <v>Wed</v>
      </c>
      <c r="I370" s="80" t="s">
        <v>47</v>
      </c>
      <c r="J370" s="80" t="s">
        <v>78</v>
      </c>
      <c r="K370" s="80" t="s">
        <v>79</v>
      </c>
      <c r="L370" s="80" t="s">
        <v>10</v>
      </c>
      <c r="M370" s="82">
        <v>109</v>
      </c>
      <c r="N370" s="82">
        <f>IF($O370="Income",$M370*'Lookup Values'!$H$3,$M370*'Lookup Values'!$H$2)</f>
        <v>41.42</v>
      </c>
      <c r="O370" s="80" t="str">
        <f t="shared" si="29"/>
        <v>Income</v>
      </c>
    </row>
    <row r="371" spans="1:15" x14ac:dyDescent="0.25">
      <c r="A371" s="80">
        <v>370</v>
      </c>
      <c r="B371" s="81">
        <v>39852</v>
      </c>
      <c r="C371" s="64">
        <f t="shared" si="25"/>
        <v>2009</v>
      </c>
      <c r="D371" s="64">
        <f t="shared" si="26"/>
        <v>2</v>
      </c>
      <c r="E371" s="64" t="str">
        <f>VLOOKUP($D371,'Lookup Values'!$A$2:$B$13,2)</f>
        <v>Feb</v>
      </c>
      <c r="F371" s="64">
        <f t="shared" si="27"/>
        <v>8</v>
      </c>
      <c r="G371" s="64">
        <f t="shared" si="28"/>
        <v>1</v>
      </c>
      <c r="H371" s="64" t="str">
        <f>VLOOKUP($G371, 'Lookup Values'!$D$2:$E$8, 2)</f>
        <v>Sun</v>
      </c>
      <c r="I371" s="80" t="s">
        <v>8</v>
      </c>
      <c r="J371" s="80" t="s">
        <v>22</v>
      </c>
      <c r="K371" s="80" t="s">
        <v>21</v>
      </c>
      <c r="L371" s="80" t="s">
        <v>20</v>
      </c>
      <c r="M371" s="82">
        <v>230</v>
      </c>
      <c r="N371" s="82">
        <f>IF($O371="Income",$M371*'Lookup Values'!$H$3,$M371*'Lookup Values'!$H$2)</f>
        <v>19.837499999999999</v>
      </c>
      <c r="O371" s="80" t="str">
        <f t="shared" si="29"/>
        <v>Expense</v>
      </c>
    </row>
    <row r="372" spans="1:15" x14ac:dyDescent="0.25">
      <c r="A372" s="80">
        <v>371</v>
      </c>
      <c r="B372" s="81">
        <v>39852</v>
      </c>
      <c r="C372" s="64">
        <f t="shared" si="25"/>
        <v>2009</v>
      </c>
      <c r="D372" s="64">
        <f t="shared" si="26"/>
        <v>2</v>
      </c>
      <c r="E372" s="64" t="str">
        <f>VLOOKUP($D372,'Lookup Values'!$A$2:$B$13,2)</f>
        <v>Feb</v>
      </c>
      <c r="F372" s="64">
        <f t="shared" si="27"/>
        <v>8</v>
      </c>
      <c r="G372" s="64">
        <f t="shared" si="28"/>
        <v>1</v>
      </c>
      <c r="H372" s="64" t="str">
        <f>VLOOKUP($G372, 'Lookup Values'!$D$2:$E$8, 2)</f>
        <v>Sun</v>
      </c>
      <c r="I372" s="80" t="s">
        <v>12</v>
      </c>
      <c r="J372" s="80" t="s">
        <v>25</v>
      </c>
      <c r="K372" s="80" t="s">
        <v>24</v>
      </c>
      <c r="L372" s="80" t="s">
        <v>23</v>
      </c>
      <c r="M372" s="82">
        <v>329</v>
      </c>
      <c r="N372" s="82">
        <f>IF($O372="Income",$M372*'Lookup Values'!$H$3,$M372*'Lookup Values'!$H$2)</f>
        <v>28.376249999999999</v>
      </c>
      <c r="O372" s="80" t="str">
        <f t="shared" si="29"/>
        <v>Expense</v>
      </c>
    </row>
    <row r="373" spans="1:15" x14ac:dyDescent="0.25">
      <c r="A373" s="80">
        <v>372</v>
      </c>
      <c r="B373" s="81">
        <v>39853</v>
      </c>
      <c r="C373" s="64">
        <f t="shared" si="25"/>
        <v>2009</v>
      </c>
      <c r="D373" s="64">
        <f t="shared" si="26"/>
        <v>2</v>
      </c>
      <c r="E373" s="64" t="str">
        <f>VLOOKUP($D373,'Lookup Values'!$A$2:$B$13,2)</f>
        <v>Feb</v>
      </c>
      <c r="F373" s="64">
        <f t="shared" si="27"/>
        <v>9</v>
      </c>
      <c r="G373" s="64">
        <f t="shared" si="28"/>
        <v>2</v>
      </c>
      <c r="H373" s="64" t="str">
        <f>VLOOKUP($G373, 'Lookup Values'!$D$2:$E$8, 2)</f>
        <v>Mon</v>
      </c>
      <c r="I373" s="80" t="s">
        <v>39</v>
      </c>
      <c r="J373" s="80" t="s">
        <v>40</v>
      </c>
      <c r="K373" s="80" t="s">
        <v>38</v>
      </c>
      <c r="L373" s="80" t="s">
        <v>10</v>
      </c>
      <c r="M373" s="82">
        <v>373</v>
      </c>
      <c r="N373" s="82">
        <f>IF($O373="Income",$M373*'Lookup Values'!$H$3,$M373*'Lookup Values'!$H$2)</f>
        <v>32.171250000000001</v>
      </c>
      <c r="O373" s="80" t="str">
        <f t="shared" si="29"/>
        <v>Expense</v>
      </c>
    </row>
    <row r="374" spans="1:15" x14ac:dyDescent="0.25">
      <c r="A374" s="80">
        <v>373</v>
      </c>
      <c r="B374" s="81">
        <v>39855</v>
      </c>
      <c r="C374" s="64">
        <f t="shared" si="25"/>
        <v>2009</v>
      </c>
      <c r="D374" s="64">
        <f t="shared" si="26"/>
        <v>2</v>
      </c>
      <c r="E374" s="64" t="str">
        <f>VLOOKUP($D374,'Lookup Values'!$A$2:$B$13,2)</f>
        <v>Feb</v>
      </c>
      <c r="F374" s="64">
        <f t="shared" si="27"/>
        <v>11</v>
      </c>
      <c r="G374" s="64">
        <f t="shared" si="28"/>
        <v>4</v>
      </c>
      <c r="H374" s="64" t="str">
        <f>VLOOKUP($G374, 'Lookup Values'!$D$2:$E$8, 2)</f>
        <v>Wed</v>
      </c>
      <c r="I374" s="80" t="s">
        <v>47</v>
      </c>
      <c r="J374" s="80" t="s">
        <v>76</v>
      </c>
      <c r="K374" s="80" t="s">
        <v>77</v>
      </c>
      <c r="L374" s="80" t="s">
        <v>10</v>
      </c>
      <c r="M374" s="82">
        <v>60</v>
      </c>
      <c r="N374" s="82">
        <f>IF($O374="Income",$M374*'Lookup Values'!$H$3,$M374*'Lookup Values'!$H$2)</f>
        <v>22.8</v>
      </c>
      <c r="O374" s="80" t="str">
        <f t="shared" si="29"/>
        <v>Income</v>
      </c>
    </row>
    <row r="375" spans="1:15" x14ac:dyDescent="0.25">
      <c r="A375" s="80">
        <v>374</v>
      </c>
      <c r="B375" s="81">
        <v>39863</v>
      </c>
      <c r="C375" s="64">
        <f t="shared" si="25"/>
        <v>2009</v>
      </c>
      <c r="D375" s="64">
        <f t="shared" si="26"/>
        <v>2</v>
      </c>
      <c r="E375" s="64" t="str">
        <f>VLOOKUP($D375,'Lookup Values'!$A$2:$B$13,2)</f>
        <v>Feb</v>
      </c>
      <c r="F375" s="64">
        <f t="shared" si="27"/>
        <v>19</v>
      </c>
      <c r="G375" s="64">
        <f t="shared" si="28"/>
        <v>5</v>
      </c>
      <c r="H375" s="64" t="str">
        <f>VLOOKUP($G375, 'Lookup Values'!$D$2:$E$8, 2)</f>
        <v>Thu</v>
      </c>
      <c r="I375" s="80" t="s">
        <v>32</v>
      </c>
      <c r="J375" s="80" t="s">
        <v>33</v>
      </c>
      <c r="K375" s="80" t="s">
        <v>31</v>
      </c>
      <c r="L375" s="80" t="s">
        <v>23</v>
      </c>
      <c r="M375" s="82">
        <v>342</v>
      </c>
      <c r="N375" s="82">
        <f>IF($O375="Income",$M375*'Lookup Values'!$H$3,$M375*'Lookup Values'!$H$2)</f>
        <v>29.497499999999999</v>
      </c>
      <c r="O375" s="80" t="str">
        <f t="shared" si="29"/>
        <v>Expense</v>
      </c>
    </row>
    <row r="376" spans="1:15" x14ac:dyDescent="0.25">
      <c r="A376" s="80">
        <v>375</v>
      </c>
      <c r="B376" s="81">
        <v>39865</v>
      </c>
      <c r="C376" s="64">
        <f t="shared" si="25"/>
        <v>2009</v>
      </c>
      <c r="D376" s="64">
        <f t="shared" si="26"/>
        <v>2</v>
      </c>
      <c r="E376" s="64" t="str">
        <f>VLOOKUP($D376,'Lookup Values'!$A$2:$B$13,2)</f>
        <v>Feb</v>
      </c>
      <c r="F376" s="64">
        <f t="shared" si="27"/>
        <v>21</v>
      </c>
      <c r="G376" s="64">
        <f t="shared" si="28"/>
        <v>7</v>
      </c>
      <c r="H376" s="64" t="str">
        <f>VLOOKUP($G376, 'Lookup Values'!$D$2:$E$8, 2)</f>
        <v>Sat</v>
      </c>
      <c r="I376" s="80" t="s">
        <v>18</v>
      </c>
      <c r="J376" s="80" t="s">
        <v>30</v>
      </c>
      <c r="K376" s="80" t="s">
        <v>29</v>
      </c>
      <c r="L376" s="80" t="s">
        <v>20</v>
      </c>
      <c r="M376" s="82">
        <v>413</v>
      </c>
      <c r="N376" s="82">
        <f>IF($O376="Income",$M376*'Lookup Values'!$H$3,$M376*'Lookup Values'!$H$2)</f>
        <v>35.621249999999996</v>
      </c>
      <c r="O376" s="80" t="str">
        <f t="shared" si="29"/>
        <v>Expense</v>
      </c>
    </row>
    <row r="377" spans="1:15" x14ac:dyDescent="0.25">
      <c r="A377" s="80">
        <v>376</v>
      </c>
      <c r="B377" s="81">
        <v>39869</v>
      </c>
      <c r="C377" s="64">
        <f t="shared" si="25"/>
        <v>2009</v>
      </c>
      <c r="D377" s="64">
        <f t="shared" si="26"/>
        <v>2</v>
      </c>
      <c r="E377" s="64" t="str">
        <f>VLOOKUP($D377,'Lookup Values'!$A$2:$B$13,2)</f>
        <v>Feb</v>
      </c>
      <c r="F377" s="64">
        <f t="shared" si="27"/>
        <v>25</v>
      </c>
      <c r="G377" s="64">
        <f t="shared" si="28"/>
        <v>4</v>
      </c>
      <c r="H377" s="64" t="str">
        <f>VLOOKUP($G377, 'Lookup Values'!$D$2:$E$8, 2)</f>
        <v>Wed</v>
      </c>
      <c r="I377" s="80" t="s">
        <v>42</v>
      </c>
      <c r="J377" s="80" t="s">
        <v>43</v>
      </c>
      <c r="K377" s="80" t="s">
        <v>41</v>
      </c>
      <c r="L377" s="80" t="s">
        <v>20</v>
      </c>
      <c r="M377" s="82">
        <v>460</v>
      </c>
      <c r="N377" s="82">
        <f>IF($O377="Income",$M377*'Lookup Values'!$H$3,$M377*'Lookup Values'!$H$2)</f>
        <v>39.674999999999997</v>
      </c>
      <c r="O377" s="80" t="str">
        <f t="shared" si="29"/>
        <v>Expense</v>
      </c>
    </row>
    <row r="378" spans="1:15" x14ac:dyDescent="0.25">
      <c r="A378" s="80">
        <v>377</v>
      </c>
      <c r="B378" s="81">
        <v>39870</v>
      </c>
      <c r="C378" s="64">
        <f t="shared" si="25"/>
        <v>2009</v>
      </c>
      <c r="D378" s="64">
        <f t="shared" si="26"/>
        <v>2</v>
      </c>
      <c r="E378" s="64" t="str">
        <f>VLOOKUP($D378,'Lookup Values'!$A$2:$B$13,2)</f>
        <v>Feb</v>
      </c>
      <c r="F378" s="64">
        <f t="shared" si="27"/>
        <v>26</v>
      </c>
      <c r="G378" s="64">
        <f t="shared" si="28"/>
        <v>5</v>
      </c>
      <c r="H378" s="64" t="str">
        <f>VLOOKUP($G378, 'Lookup Values'!$D$2:$E$8, 2)</f>
        <v>Thu</v>
      </c>
      <c r="I378" s="80" t="s">
        <v>32</v>
      </c>
      <c r="J378" s="80" t="s">
        <v>33</v>
      </c>
      <c r="K378" s="80" t="s">
        <v>31</v>
      </c>
      <c r="L378" s="80" t="s">
        <v>10</v>
      </c>
      <c r="M378" s="82">
        <v>156</v>
      </c>
      <c r="N378" s="82">
        <f>IF($O378="Income",$M378*'Lookup Values'!$H$3,$M378*'Lookup Values'!$H$2)</f>
        <v>13.454999999999998</v>
      </c>
      <c r="O378" s="80" t="str">
        <f t="shared" si="29"/>
        <v>Expense</v>
      </c>
    </row>
    <row r="379" spans="1:15" x14ac:dyDescent="0.25">
      <c r="A379" s="80">
        <v>378</v>
      </c>
      <c r="B379" s="81">
        <v>39870</v>
      </c>
      <c r="C379" s="64">
        <f t="shared" si="25"/>
        <v>2009</v>
      </c>
      <c r="D379" s="64">
        <f t="shared" si="26"/>
        <v>2</v>
      </c>
      <c r="E379" s="64" t="str">
        <f>VLOOKUP($D379,'Lookup Values'!$A$2:$B$13,2)</f>
        <v>Feb</v>
      </c>
      <c r="F379" s="64">
        <f t="shared" si="27"/>
        <v>26</v>
      </c>
      <c r="G379" s="64">
        <f t="shared" si="28"/>
        <v>5</v>
      </c>
      <c r="H379" s="64" t="str">
        <f>VLOOKUP($G379, 'Lookup Values'!$D$2:$E$8, 2)</f>
        <v>Thu</v>
      </c>
      <c r="I379" s="80" t="s">
        <v>8</v>
      </c>
      <c r="J379" s="80" t="s">
        <v>9</v>
      </c>
      <c r="K379" s="80" t="s">
        <v>7</v>
      </c>
      <c r="L379" s="80" t="s">
        <v>20</v>
      </c>
      <c r="M379" s="82">
        <v>462</v>
      </c>
      <c r="N379" s="82">
        <f>IF($O379="Income",$M379*'Lookup Values'!$H$3,$M379*'Lookup Values'!$H$2)</f>
        <v>39.847499999999997</v>
      </c>
      <c r="O379" s="80" t="str">
        <f t="shared" si="29"/>
        <v>Expense</v>
      </c>
    </row>
    <row r="380" spans="1:15" x14ac:dyDescent="0.25">
      <c r="A380" s="80">
        <v>379</v>
      </c>
      <c r="B380" s="81">
        <v>39872</v>
      </c>
      <c r="C380" s="64">
        <f t="shared" si="25"/>
        <v>2009</v>
      </c>
      <c r="D380" s="64">
        <f t="shared" si="26"/>
        <v>2</v>
      </c>
      <c r="E380" s="64" t="str">
        <f>VLOOKUP($D380,'Lookup Values'!$A$2:$B$13,2)</f>
        <v>Feb</v>
      </c>
      <c r="F380" s="64">
        <f t="shared" si="27"/>
        <v>28</v>
      </c>
      <c r="G380" s="64">
        <f t="shared" si="28"/>
        <v>7</v>
      </c>
      <c r="H380" s="64" t="str">
        <f>VLOOKUP($G380, 'Lookup Values'!$D$2:$E$8, 2)</f>
        <v>Sat</v>
      </c>
      <c r="I380" s="80" t="s">
        <v>39</v>
      </c>
      <c r="J380" s="80" t="s">
        <v>40</v>
      </c>
      <c r="K380" s="80" t="s">
        <v>38</v>
      </c>
      <c r="L380" s="80" t="s">
        <v>20</v>
      </c>
      <c r="M380" s="82">
        <v>177</v>
      </c>
      <c r="N380" s="82">
        <f>IF($O380="Income",$M380*'Lookup Values'!$H$3,$M380*'Lookup Values'!$H$2)</f>
        <v>15.266249999999999</v>
      </c>
      <c r="O380" s="80" t="str">
        <f t="shared" si="29"/>
        <v>Expense</v>
      </c>
    </row>
    <row r="381" spans="1:15" x14ac:dyDescent="0.25">
      <c r="A381" s="80">
        <v>380</v>
      </c>
      <c r="B381" s="81">
        <v>39879</v>
      </c>
      <c r="C381" s="64">
        <f t="shared" si="25"/>
        <v>2009</v>
      </c>
      <c r="D381" s="64">
        <f t="shared" si="26"/>
        <v>3</v>
      </c>
      <c r="E381" s="64" t="str">
        <f>VLOOKUP($D381,'Lookup Values'!$A$2:$B$13,2)</f>
        <v>Mar</v>
      </c>
      <c r="F381" s="64">
        <f t="shared" si="27"/>
        <v>7</v>
      </c>
      <c r="G381" s="64">
        <f t="shared" si="28"/>
        <v>7</v>
      </c>
      <c r="H381" s="64" t="str">
        <f>VLOOKUP($G381, 'Lookup Values'!$D$2:$E$8, 2)</f>
        <v>Sat</v>
      </c>
      <c r="I381" s="80" t="s">
        <v>8</v>
      </c>
      <c r="J381" s="80" t="s">
        <v>22</v>
      </c>
      <c r="K381" s="80" t="s">
        <v>21</v>
      </c>
      <c r="L381" s="80" t="s">
        <v>10</v>
      </c>
      <c r="M381" s="82">
        <v>180</v>
      </c>
      <c r="N381" s="82">
        <f>IF($O381="Income",$M381*'Lookup Values'!$H$3,$M381*'Lookup Values'!$H$2)</f>
        <v>15.524999999999999</v>
      </c>
      <c r="O381" s="80" t="str">
        <f t="shared" si="29"/>
        <v>Expense</v>
      </c>
    </row>
    <row r="382" spans="1:15" x14ac:dyDescent="0.25">
      <c r="A382" s="80">
        <v>381</v>
      </c>
      <c r="B382" s="81">
        <v>39879</v>
      </c>
      <c r="C382" s="64">
        <f t="shared" si="25"/>
        <v>2009</v>
      </c>
      <c r="D382" s="64">
        <f t="shared" si="26"/>
        <v>3</v>
      </c>
      <c r="E382" s="64" t="str">
        <f>VLOOKUP($D382,'Lookup Values'!$A$2:$B$13,2)</f>
        <v>Mar</v>
      </c>
      <c r="F382" s="64">
        <f t="shared" si="27"/>
        <v>7</v>
      </c>
      <c r="G382" s="64">
        <f t="shared" si="28"/>
        <v>7</v>
      </c>
      <c r="H382" s="64" t="str">
        <f>VLOOKUP($G382, 'Lookup Values'!$D$2:$E$8, 2)</f>
        <v>Sat</v>
      </c>
      <c r="I382" s="80" t="s">
        <v>12</v>
      </c>
      <c r="J382" s="80" t="s">
        <v>13</v>
      </c>
      <c r="K382" s="80" t="s">
        <v>11</v>
      </c>
      <c r="L382" s="80" t="s">
        <v>20</v>
      </c>
      <c r="M382" s="82">
        <v>396</v>
      </c>
      <c r="N382" s="82">
        <f>IF($O382="Income",$M382*'Lookup Values'!$H$3,$M382*'Lookup Values'!$H$2)</f>
        <v>34.154999999999994</v>
      </c>
      <c r="O382" s="80" t="str">
        <f t="shared" si="29"/>
        <v>Expense</v>
      </c>
    </row>
    <row r="383" spans="1:15" x14ac:dyDescent="0.25">
      <c r="A383" s="80">
        <v>382</v>
      </c>
      <c r="B383" s="81">
        <v>39882</v>
      </c>
      <c r="C383" s="64">
        <f t="shared" si="25"/>
        <v>2009</v>
      </c>
      <c r="D383" s="64">
        <f t="shared" si="26"/>
        <v>3</v>
      </c>
      <c r="E383" s="64" t="str">
        <f>VLOOKUP($D383,'Lookup Values'!$A$2:$B$13,2)</f>
        <v>Mar</v>
      </c>
      <c r="F383" s="64">
        <f t="shared" si="27"/>
        <v>10</v>
      </c>
      <c r="G383" s="64">
        <f t="shared" si="28"/>
        <v>3</v>
      </c>
      <c r="H383" s="64" t="str">
        <f>VLOOKUP($G383, 'Lookup Values'!$D$2:$E$8, 2)</f>
        <v>Tue</v>
      </c>
      <c r="I383" s="80" t="s">
        <v>47</v>
      </c>
      <c r="J383" s="80" t="s">
        <v>76</v>
      </c>
      <c r="K383" s="80" t="s">
        <v>77</v>
      </c>
      <c r="L383" s="80" t="s">
        <v>20</v>
      </c>
      <c r="M383" s="82">
        <v>241</v>
      </c>
      <c r="N383" s="82">
        <f>IF($O383="Income",$M383*'Lookup Values'!$H$3,$M383*'Lookup Values'!$H$2)</f>
        <v>91.58</v>
      </c>
      <c r="O383" s="80" t="str">
        <f t="shared" si="29"/>
        <v>Income</v>
      </c>
    </row>
    <row r="384" spans="1:15" x14ac:dyDescent="0.25">
      <c r="A384" s="80">
        <v>383</v>
      </c>
      <c r="B384" s="81">
        <v>39883</v>
      </c>
      <c r="C384" s="64">
        <f t="shared" si="25"/>
        <v>2009</v>
      </c>
      <c r="D384" s="64">
        <f t="shared" si="26"/>
        <v>3</v>
      </c>
      <c r="E384" s="64" t="str">
        <f>VLOOKUP($D384,'Lookup Values'!$A$2:$B$13,2)</f>
        <v>Mar</v>
      </c>
      <c r="F384" s="64">
        <f t="shared" si="27"/>
        <v>11</v>
      </c>
      <c r="G384" s="64">
        <f t="shared" si="28"/>
        <v>4</v>
      </c>
      <c r="H384" s="64" t="str">
        <f>VLOOKUP($G384, 'Lookup Values'!$D$2:$E$8, 2)</f>
        <v>Wed</v>
      </c>
      <c r="I384" s="80" t="s">
        <v>12</v>
      </c>
      <c r="J384" s="80" t="s">
        <v>13</v>
      </c>
      <c r="K384" s="80" t="s">
        <v>11</v>
      </c>
      <c r="L384" s="80" t="s">
        <v>23</v>
      </c>
      <c r="M384" s="82">
        <v>402</v>
      </c>
      <c r="N384" s="82">
        <f>IF($O384="Income",$M384*'Lookup Values'!$H$3,$M384*'Lookup Values'!$H$2)</f>
        <v>34.672499999999999</v>
      </c>
      <c r="O384" s="80" t="str">
        <f t="shared" si="29"/>
        <v>Expense</v>
      </c>
    </row>
    <row r="385" spans="1:15" x14ac:dyDescent="0.25">
      <c r="A385" s="80">
        <v>384</v>
      </c>
      <c r="B385" s="81">
        <v>39885</v>
      </c>
      <c r="C385" s="64">
        <f t="shared" si="25"/>
        <v>2009</v>
      </c>
      <c r="D385" s="64">
        <f t="shared" si="26"/>
        <v>3</v>
      </c>
      <c r="E385" s="64" t="str">
        <f>VLOOKUP($D385,'Lookup Values'!$A$2:$B$13,2)</f>
        <v>Mar</v>
      </c>
      <c r="F385" s="64">
        <f t="shared" si="27"/>
        <v>13</v>
      </c>
      <c r="G385" s="64">
        <f t="shared" si="28"/>
        <v>6</v>
      </c>
      <c r="H385" s="64" t="str">
        <f>VLOOKUP($G385, 'Lookup Values'!$D$2:$E$8, 2)</f>
        <v>Fri</v>
      </c>
      <c r="I385" s="80" t="s">
        <v>39</v>
      </c>
      <c r="J385" s="80" t="s">
        <v>40</v>
      </c>
      <c r="K385" s="80" t="s">
        <v>38</v>
      </c>
      <c r="L385" s="80" t="s">
        <v>10</v>
      </c>
      <c r="M385" s="82">
        <v>365</v>
      </c>
      <c r="N385" s="82">
        <f>IF($O385="Income",$M385*'Lookup Values'!$H$3,$M385*'Lookup Values'!$H$2)</f>
        <v>31.481249999999999</v>
      </c>
      <c r="O385" s="80" t="str">
        <f t="shared" si="29"/>
        <v>Expense</v>
      </c>
    </row>
    <row r="386" spans="1:15" x14ac:dyDescent="0.25">
      <c r="A386" s="80">
        <v>385</v>
      </c>
      <c r="B386" s="81">
        <v>39887</v>
      </c>
      <c r="C386" s="64">
        <f t="shared" si="25"/>
        <v>2009</v>
      </c>
      <c r="D386" s="64">
        <f t="shared" si="26"/>
        <v>3</v>
      </c>
      <c r="E386" s="64" t="str">
        <f>VLOOKUP($D386,'Lookup Values'!$A$2:$B$13,2)</f>
        <v>Mar</v>
      </c>
      <c r="F386" s="64">
        <f t="shared" si="27"/>
        <v>15</v>
      </c>
      <c r="G386" s="64">
        <f t="shared" si="28"/>
        <v>1</v>
      </c>
      <c r="H386" s="64" t="str">
        <f>VLOOKUP($G386, 'Lookup Values'!$D$2:$E$8, 2)</f>
        <v>Sun</v>
      </c>
      <c r="I386" s="80" t="s">
        <v>15</v>
      </c>
      <c r="J386" s="80" t="s">
        <v>35</v>
      </c>
      <c r="K386" s="80" t="s">
        <v>34</v>
      </c>
      <c r="L386" s="80" t="s">
        <v>23</v>
      </c>
      <c r="M386" s="82">
        <v>376</v>
      </c>
      <c r="N386" s="82">
        <f>IF($O386="Income",$M386*'Lookup Values'!$H$3,$M386*'Lookup Values'!$H$2)</f>
        <v>32.43</v>
      </c>
      <c r="O386" s="80" t="str">
        <f t="shared" si="29"/>
        <v>Expense</v>
      </c>
    </row>
    <row r="387" spans="1:15" x14ac:dyDescent="0.25">
      <c r="A387" s="80">
        <v>386</v>
      </c>
      <c r="B387" s="81">
        <v>39892</v>
      </c>
      <c r="C387" s="64">
        <f t="shared" ref="C387:C450" si="30">YEAR($B387)</f>
        <v>2009</v>
      </c>
      <c r="D387" s="64">
        <f t="shared" ref="D387:D450" si="31">MONTH($B387)</f>
        <v>3</v>
      </c>
      <c r="E387" s="64" t="str">
        <f>VLOOKUP($D387,'Lookup Values'!$A$2:$B$13,2)</f>
        <v>Mar</v>
      </c>
      <c r="F387" s="64">
        <f t="shared" ref="F387:F450" si="32">DAY($B387)</f>
        <v>20</v>
      </c>
      <c r="G387" s="64">
        <f t="shared" ref="G387:G450" si="33">WEEKDAY($B387)</f>
        <v>6</v>
      </c>
      <c r="H387" s="64" t="str">
        <f>VLOOKUP($G387, 'Lookup Values'!$D$2:$E$8, 2)</f>
        <v>Fri</v>
      </c>
      <c r="I387" s="80" t="s">
        <v>15</v>
      </c>
      <c r="J387" s="80" t="s">
        <v>35</v>
      </c>
      <c r="K387" s="80" t="s">
        <v>34</v>
      </c>
      <c r="L387" s="80" t="s">
        <v>10</v>
      </c>
      <c r="M387" s="82">
        <v>209</v>
      </c>
      <c r="N387" s="82">
        <f>IF($O387="Income",$M387*'Lookup Values'!$H$3,$M387*'Lookup Values'!$H$2)</f>
        <v>18.026249999999997</v>
      </c>
      <c r="O387" s="80" t="str">
        <f t="shared" ref="O387:O450" si="34">IF($I387="Income","Income","Expense")</f>
        <v>Expense</v>
      </c>
    </row>
    <row r="388" spans="1:15" x14ac:dyDescent="0.25">
      <c r="A388" s="80">
        <v>387</v>
      </c>
      <c r="B388" s="81">
        <v>39892</v>
      </c>
      <c r="C388" s="64">
        <f t="shared" si="30"/>
        <v>2009</v>
      </c>
      <c r="D388" s="64">
        <f t="shared" si="31"/>
        <v>3</v>
      </c>
      <c r="E388" s="64" t="str">
        <f>VLOOKUP($D388,'Lookup Values'!$A$2:$B$13,2)</f>
        <v>Mar</v>
      </c>
      <c r="F388" s="64">
        <f t="shared" si="32"/>
        <v>20</v>
      </c>
      <c r="G388" s="64">
        <f t="shared" si="33"/>
        <v>6</v>
      </c>
      <c r="H388" s="64" t="str">
        <f>VLOOKUP($G388, 'Lookup Values'!$D$2:$E$8, 2)</f>
        <v>Fri</v>
      </c>
      <c r="I388" s="80" t="s">
        <v>47</v>
      </c>
      <c r="J388" s="80" t="s">
        <v>76</v>
      </c>
      <c r="K388" s="80" t="s">
        <v>77</v>
      </c>
      <c r="L388" s="80" t="s">
        <v>20</v>
      </c>
      <c r="M388" s="82">
        <v>351</v>
      </c>
      <c r="N388" s="82">
        <f>IF($O388="Income",$M388*'Lookup Values'!$H$3,$M388*'Lookup Values'!$H$2)</f>
        <v>133.38</v>
      </c>
      <c r="O388" s="80" t="str">
        <f t="shared" si="34"/>
        <v>Income</v>
      </c>
    </row>
    <row r="389" spans="1:15" x14ac:dyDescent="0.25">
      <c r="A389" s="80">
        <v>388</v>
      </c>
      <c r="B389" s="81">
        <v>39893</v>
      </c>
      <c r="C389" s="64">
        <f t="shared" si="30"/>
        <v>2009</v>
      </c>
      <c r="D389" s="64">
        <f t="shared" si="31"/>
        <v>3</v>
      </c>
      <c r="E389" s="64" t="str">
        <f>VLOOKUP($D389,'Lookup Values'!$A$2:$B$13,2)</f>
        <v>Mar</v>
      </c>
      <c r="F389" s="64">
        <f t="shared" si="32"/>
        <v>21</v>
      </c>
      <c r="G389" s="64">
        <f t="shared" si="33"/>
        <v>7</v>
      </c>
      <c r="H389" s="64" t="str">
        <f>VLOOKUP($G389, 'Lookup Values'!$D$2:$E$8, 2)</f>
        <v>Sat</v>
      </c>
      <c r="I389" s="80" t="s">
        <v>12</v>
      </c>
      <c r="J389" s="80" t="s">
        <v>25</v>
      </c>
      <c r="K389" s="80" t="s">
        <v>24</v>
      </c>
      <c r="L389" s="80" t="s">
        <v>23</v>
      </c>
      <c r="M389" s="82">
        <v>347</v>
      </c>
      <c r="N389" s="82">
        <f>IF($O389="Income",$M389*'Lookup Values'!$H$3,$M389*'Lookup Values'!$H$2)</f>
        <v>29.928749999999997</v>
      </c>
      <c r="O389" s="80" t="str">
        <f t="shared" si="34"/>
        <v>Expense</v>
      </c>
    </row>
    <row r="390" spans="1:15" x14ac:dyDescent="0.25">
      <c r="A390" s="80">
        <v>389</v>
      </c>
      <c r="B390" s="81">
        <v>39897</v>
      </c>
      <c r="C390" s="64">
        <f t="shared" si="30"/>
        <v>2009</v>
      </c>
      <c r="D390" s="64">
        <f t="shared" si="31"/>
        <v>3</v>
      </c>
      <c r="E390" s="64" t="str">
        <f>VLOOKUP($D390,'Lookup Values'!$A$2:$B$13,2)</f>
        <v>Mar</v>
      </c>
      <c r="F390" s="64">
        <f t="shared" si="32"/>
        <v>25</v>
      </c>
      <c r="G390" s="64">
        <f t="shared" si="33"/>
        <v>4</v>
      </c>
      <c r="H390" s="64" t="str">
        <f>VLOOKUP($G390, 'Lookup Values'!$D$2:$E$8, 2)</f>
        <v>Wed</v>
      </c>
      <c r="I390" s="80" t="s">
        <v>12</v>
      </c>
      <c r="J390" s="80" t="s">
        <v>25</v>
      </c>
      <c r="K390" s="80" t="s">
        <v>24</v>
      </c>
      <c r="L390" s="80" t="s">
        <v>20</v>
      </c>
      <c r="M390" s="82">
        <v>177</v>
      </c>
      <c r="N390" s="82">
        <f>IF($O390="Income",$M390*'Lookup Values'!$H$3,$M390*'Lookup Values'!$H$2)</f>
        <v>15.266249999999999</v>
      </c>
      <c r="O390" s="80" t="str">
        <f t="shared" si="34"/>
        <v>Expense</v>
      </c>
    </row>
    <row r="391" spans="1:15" x14ac:dyDescent="0.25">
      <c r="A391" s="80">
        <v>390</v>
      </c>
      <c r="B391" s="81">
        <v>39898</v>
      </c>
      <c r="C391" s="64">
        <f t="shared" si="30"/>
        <v>2009</v>
      </c>
      <c r="D391" s="64">
        <f t="shared" si="31"/>
        <v>3</v>
      </c>
      <c r="E391" s="64" t="str">
        <f>VLOOKUP($D391,'Lookup Values'!$A$2:$B$13,2)</f>
        <v>Mar</v>
      </c>
      <c r="F391" s="64">
        <f t="shared" si="32"/>
        <v>26</v>
      </c>
      <c r="G391" s="64">
        <f t="shared" si="33"/>
        <v>5</v>
      </c>
      <c r="H391" s="64" t="str">
        <f>VLOOKUP($G391, 'Lookup Values'!$D$2:$E$8, 2)</f>
        <v>Thu</v>
      </c>
      <c r="I391" s="80" t="s">
        <v>47</v>
      </c>
      <c r="J391" s="80" t="s">
        <v>78</v>
      </c>
      <c r="K391" s="80" t="s">
        <v>79</v>
      </c>
      <c r="L391" s="80" t="s">
        <v>20</v>
      </c>
      <c r="M391" s="82">
        <v>424</v>
      </c>
      <c r="N391" s="82">
        <f>IF($O391="Income",$M391*'Lookup Values'!$H$3,$M391*'Lookup Values'!$H$2)</f>
        <v>161.12</v>
      </c>
      <c r="O391" s="80" t="str">
        <f t="shared" si="34"/>
        <v>Income</v>
      </c>
    </row>
    <row r="392" spans="1:15" x14ac:dyDescent="0.25">
      <c r="A392" s="80">
        <v>391</v>
      </c>
      <c r="B392" s="81">
        <v>39902</v>
      </c>
      <c r="C392" s="64">
        <f t="shared" si="30"/>
        <v>2009</v>
      </c>
      <c r="D392" s="64">
        <f t="shared" si="31"/>
        <v>3</v>
      </c>
      <c r="E392" s="64" t="str">
        <f>VLOOKUP($D392,'Lookup Values'!$A$2:$B$13,2)</f>
        <v>Mar</v>
      </c>
      <c r="F392" s="64">
        <f t="shared" si="32"/>
        <v>30</v>
      </c>
      <c r="G392" s="64">
        <f t="shared" si="33"/>
        <v>2</v>
      </c>
      <c r="H392" s="64" t="str">
        <f>VLOOKUP($G392, 'Lookup Values'!$D$2:$E$8, 2)</f>
        <v>Mon</v>
      </c>
      <c r="I392" s="80" t="s">
        <v>18</v>
      </c>
      <c r="J392" s="80" t="s">
        <v>30</v>
      </c>
      <c r="K392" s="80" t="s">
        <v>29</v>
      </c>
      <c r="L392" s="80" t="s">
        <v>23</v>
      </c>
      <c r="M392" s="82">
        <v>154</v>
      </c>
      <c r="N392" s="82">
        <f>IF($O392="Income",$M392*'Lookup Values'!$H$3,$M392*'Lookup Values'!$H$2)</f>
        <v>13.282499999999999</v>
      </c>
      <c r="O392" s="80" t="str">
        <f t="shared" si="34"/>
        <v>Expense</v>
      </c>
    </row>
    <row r="393" spans="1:15" x14ac:dyDescent="0.25">
      <c r="A393" s="80">
        <v>392</v>
      </c>
      <c r="B393" s="81">
        <v>39903</v>
      </c>
      <c r="C393" s="64">
        <f t="shared" si="30"/>
        <v>2009</v>
      </c>
      <c r="D393" s="64">
        <f t="shared" si="31"/>
        <v>3</v>
      </c>
      <c r="E393" s="64" t="str">
        <f>VLOOKUP($D393,'Lookup Values'!$A$2:$B$13,2)</f>
        <v>Mar</v>
      </c>
      <c r="F393" s="64">
        <f t="shared" si="32"/>
        <v>31</v>
      </c>
      <c r="G393" s="64">
        <f t="shared" si="33"/>
        <v>3</v>
      </c>
      <c r="H393" s="64" t="str">
        <f>VLOOKUP($G393, 'Lookup Values'!$D$2:$E$8, 2)</f>
        <v>Tue</v>
      </c>
      <c r="I393" s="80" t="s">
        <v>8</v>
      </c>
      <c r="J393" s="80" t="s">
        <v>22</v>
      </c>
      <c r="K393" s="80" t="s">
        <v>21</v>
      </c>
      <c r="L393" s="80" t="s">
        <v>23</v>
      </c>
      <c r="M393" s="82">
        <v>459</v>
      </c>
      <c r="N393" s="82">
        <f>IF($O393="Income",$M393*'Lookup Values'!$H$3,$M393*'Lookup Values'!$H$2)</f>
        <v>39.588749999999997</v>
      </c>
      <c r="O393" s="80" t="str">
        <f t="shared" si="34"/>
        <v>Expense</v>
      </c>
    </row>
    <row r="394" spans="1:15" x14ac:dyDescent="0.25">
      <c r="A394" s="80">
        <v>393</v>
      </c>
      <c r="B394" s="81">
        <v>39906</v>
      </c>
      <c r="C394" s="64">
        <f t="shared" si="30"/>
        <v>2009</v>
      </c>
      <c r="D394" s="64">
        <f t="shared" si="31"/>
        <v>4</v>
      </c>
      <c r="E394" s="64" t="str">
        <f>VLOOKUP($D394,'Lookup Values'!$A$2:$B$13,2)</f>
        <v>Apr</v>
      </c>
      <c r="F394" s="64">
        <f t="shared" si="32"/>
        <v>3</v>
      </c>
      <c r="G394" s="64">
        <f t="shared" si="33"/>
        <v>6</v>
      </c>
      <c r="H394" s="64" t="str">
        <f>VLOOKUP($G394, 'Lookup Values'!$D$2:$E$8, 2)</f>
        <v>Fri</v>
      </c>
      <c r="I394" s="80" t="s">
        <v>12</v>
      </c>
      <c r="J394" s="80" t="s">
        <v>37</v>
      </c>
      <c r="K394" s="80" t="s">
        <v>36</v>
      </c>
      <c r="L394" s="80" t="s">
        <v>20</v>
      </c>
      <c r="M394" s="82">
        <v>297</v>
      </c>
      <c r="N394" s="82">
        <f>IF($O394="Income",$M394*'Lookup Values'!$H$3,$M394*'Lookup Values'!$H$2)</f>
        <v>25.616249999999997</v>
      </c>
      <c r="O394" s="80" t="str">
        <f t="shared" si="34"/>
        <v>Expense</v>
      </c>
    </row>
    <row r="395" spans="1:15" x14ac:dyDescent="0.25">
      <c r="A395" s="80">
        <v>394</v>
      </c>
      <c r="B395" s="81">
        <v>39906</v>
      </c>
      <c r="C395" s="64">
        <f t="shared" si="30"/>
        <v>2009</v>
      </c>
      <c r="D395" s="64">
        <f t="shared" si="31"/>
        <v>4</v>
      </c>
      <c r="E395" s="64" t="str">
        <f>VLOOKUP($D395,'Lookup Values'!$A$2:$B$13,2)</f>
        <v>Apr</v>
      </c>
      <c r="F395" s="64">
        <f t="shared" si="32"/>
        <v>3</v>
      </c>
      <c r="G395" s="64">
        <f t="shared" si="33"/>
        <v>6</v>
      </c>
      <c r="H395" s="64" t="str">
        <f>VLOOKUP($G395, 'Lookup Values'!$D$2:$E$8, 2)</f>
        <v>Fri</v>
      </c>
      <c r="I395" s="80" t="s">
        <v>12</v>
      </c>
      <c r="J395" s="80" t="s">
        <v>13</v>
      </c>
      <c r="K395" s="80" t="s">
        <v>11</v>
      </c>
      <c r="L395" s="80" t="s">
        <v>23</v>
      </c>
      <c r="M395" s="82">
        <v>290</v>
      </c>
      <c r="N395" s="82">
        <f>IF($O395="Income",$M395*'Lookup Values'!$H$3,$M395*'Lookup Values'!$H$2)</f>
        <v>25.012499999999999</v>
      </c>
      <c r="O395" s="80" t="str">
        <f t="shared" si="34"/>
        <v>Expense</v>
      </c>
    </row>
    <row r="396" spans="1:15" x14ac:dyDescent="0.25">
      <c r="A396" s="80">
        <v>395</v>
      </c>
      <c r="B396" s="81">
        <v>39906</v>
      </c>
      <c r="C396" s="64">
        <f t="shared" si="30"/>
        <v>2009</v>
      </c>
      <c r="D396" s="64">
        <f t="shared" si="31"/>
        <v>4</v>
      </c>
      <c r="E396" s="64" t="str">
        <f>VLOOKUP($D396,'Lookup Values'!$A$2:$B$13,2)</f>
        <v>Apr</v>
      </c>
      <c r="F396" s="64">
        <f t="shared" si="32"/>
        <v>3</v>
      </c>
      <c r="G396" s="64">
        <f t="shared" si="33"/>
        <v>6</v>
      </c>
      <c r="H396" s="64" t="str">
        <f>VLOOKUP($G396, 'Lookup Values'!$D$2:$E$8, 2)</f>
        <v>Fri</v>
      </c>
      <c r="I396" s="80" t="s">
        <v>42</v>
      </c>
      <c r="J396" s="80" t="s">
        <v>43</v>
      </c>
      <c r="K396" s="80" t="s">
        <v>41</v>
      </c>
      <c r="L396" s="80" t="s">
        <v>23</v>
      </c>
      <c r="M396" s="82">
        <v>329</v>
      </c>
      <c r="N396" s="82">
        <f>IF($O396="Income",$M396*'Lookup Values'!$H$3,$M396*'Lookup Values'!$H$2)</f>
        <v>28.376249999999999</v>
      </c>
      <c r="O396" s="80" t="str">
        <f t="shared" si="34"/>
        <v>Expense</v>
      </c>
    </row>
    <row r="397" spans="1:15" x14ac:dyDescent="0.25">
      <c r="A397" s="80">
        <v>396</v>
      </c>
      <c r="B397" s="81">
        <v>39907</v>
      </c>
      <c r="C397" s="64">
        <f t="shared" si="30"/>
        <v>2009</v>
      </c>
      <c r="D397" s="64">
        <f t="shared" si="31"/>
        <v>4</v>
      </c>
      <c r="E397" s="64" t="str">
        <f>VLOOKUP($D397,'Lookup Values'!$A$2:$B$13,2)</f>
        <v>Apr</v>
      </c>
      <c r="F397" s="64">
        <f t="shared" si="32"/>
        <v>4</v>
      </c>
      <c r="G397" s="64">
        <f t="shared" si="33"/>
        <v>7</v>
      </c>
      <c r="H397" s="64" t="str">
        <f>VLOOKUP($G397, 'Lookup Values'!$D$2:$E$8, 2)</f>
        <v>Sat</v>
      </c>
      <c r="I397" s="80" t="s">
        <v>18</v>
      </c>
      <c r="J397" s="80" t="s">
        <v>19</v>
      </c>
      <c r="K397" s="80" t="s">
        <v>17</v>
      </c>
      <c r="L397" s="80" t="s">
        <v>23</v>
      </c>
      <c r="M397" s="82">
        <v>249</v>
      </c>
      <c r="N397" s="82">
        <f>IF($O397="Income",$M397*'Lookup Values'!$H$3,$M397*'Lookup Values'!$H$2)</f>
        <v>21.476249999999997</v>
      </c>
      <c r="O397" s="80" t="str">
        <f t="shared" si="34"/>
        <v>Expense</v>
      </c>
    </row>
    <row r="398" spans="1:15" x14ac:dyDescent="0.25">
      <c r="A398" s="80">
        <v>397</v>
      </c>
      <c r="B398" s="81">
        <v>39909</v>
      </c>
      <c r="C398" s="64">
        <f t="shared" si="30"/>
        <v>2009</v>
      </c>
      <c r="D398" s="64">
        <f t="shared" si="31"/>
        <v>4</v>
      </c>
      <c r="E398" s="64" t="str">
        <f>VLOOKUP($D398,'Lookup Values'!$A$2:$B$13,2)</f>
        <v>Apr</v>
      </c>
      <c r="F398" s="64">
        <f t="shared" si="32"/>
        <v>6</v>
      </c>
      <c r="G398" s="64">
        <f t="shared" si="33"/>
        <v>2</v>
      </c>
      <c r="H398" s="64" t="str">
        <f>VLOOKUP($G398, 'Lookup Values'!$D$2:$E$8, 2)</f>
        <v>Mon</v>
      </c>
      <c r="I398" s="80" t="s">
        <v>12</v>
      </c>
      <c r="J398" s="80" t="s">
        <v>25</v>
      </c>
      <c r="K398" s="80" t="s">
        <v>24</v>
      </c>
      <c r="L398" s="80" t="s">
        <v>10</v>
      </c>
      <c r="M398" s="82">
        <v>487</v>
      </c>
      <c r="N398" s="82">
        <f>IF($O398="Income",$M398*'Lookup Values'!$H$3,$M398*'Lookup Values'!$H$2)</f>
        <v>42.003749999999997</v>
      </c>
      <c r="O398" s="80" t="str">
        <f t="shared" si="34"/>
        <v>Expense</v>
      </c>
    </row>
    <row r="399" spans="1:15" x14ac:dyDescent="0.25">
      <c r="A399" s="80">
        <v>398</v>
      </c>
      <c r="B399" s="81">
        <v>39910</v>
      </c>
      <c r="C399" s="64">
        <f t="shared" si="30"/>
        <v>2009</v>
      </c>
      <c r="D399" s="64">
        <f t="shared" si="31"/>
        <v>4</v>
      </c>
      <c r="E399" s="64" t="str">
        <f>VLOOKUP($D399,'Lookup Values'!$A$2:$B$13,2)</f>
        <v>Apr</v>
      </c>
      <c r="F399" s="64">
        <f t="shared" si="32"/>
        <v>7</v>
      </c>
      <c r="G399" s="64">
        <f t="shared" si="33"/>
        <v>3</v>
      </c>
      <c r="H399" s="64" t="str">
        <f>VLOOKUP($G399, 'Lookup Values'!$D$2:$E$8, 2)</f>
        <v>Tue</v>
      </c>
      <c r="I399" s="80" t="s">
        <v>12</v>
      </c>
      <c r="J399" s="80" t="s">
        <v>37</v>
      </c>
      <c r="K399" s="80" t="s">
        <v>36</v>
      </c>
      <c r="L399" s="80" t="s">
        <v>23</v>
      </c>
      <c r="M399" s="82">
        <v>331</v>
      </c>
      <c r="N399" s="82">
        <f>IF($O399="Income",$M399*'Lookup Values'!$H$3,$M399*'Lookup Values'!$H$2)</f>
        <v>28.548749999999998</v>
      </c>
      <c r="O399" s="80" t="str">
        <f t="shared" si="34"/>
        <v>Expense</v>
      </c>
    </row>
    <row r="400" spans="1:15" x14ac:dyDescent="0.25">
      <c r="A400" s="80">
        <v>399</v>
      </c>
      <c r="B400" s="81">
        <v>39910</v>
      </c>
      <c r="C400" s="64">
        <f t="shared" si="30"/>
        <v>2009</v>
      </c>
      <c r="D400" s="64">
        <f t="shared" si="31"/>
        <v>4</v>
      </c>
      <c r="E400" s="64" t="str">
        <f>VLOOKUP($D400,'Lookup Values'!$A$2:$B$13,2)</f>
        <v>Apr</v>
      </c>
      <c r="F400" s="64">
        <f t="shared" si="32"/>
        <v>7</v>
      </c>
      <c r="G400" s="64">
        <f t="shared" si="33"/>
        <v>3</v>
      </c>
      <c r="H400" s="64" t="str">
        <f>VLOOKUP($G400, 'Lookup Values'!$D$2:$E$8, 2)</f>
        <v>Tue</v>
      </c>
      <c r="I400" s="80" t="s">
        <v>18</v>
      </c>
      <c r="J400" s="80" t="s">
        <v>19</v>
      </c>
      <c r="K400" s="80" t="s">
        <v>17</v>
      </c>
      <c r="L400" s="80" t="s">
        <v>23</v>
      </c>
      <c r="M400" s="82">
        <v>40</v>
      </c>
      <c r="N400" s="82">
        <f>IF($O400="Income",$M400*'Lookup Values'!$H$3,$M400*'Lookup Values'!$H$2)</f>
        <v>3.4499999999999997</v>
      </c>
      <c r="O400" s="80" t="str">
        <f t="shared" si="34"/>
        <v>Expense</v>
      </c>
    </row>
    <row r="401" spans="1:15" x14ac:dyDescent="0.25">
      <c r="A401" s="80">
        <v>400</v>
      </c>
      <c r="B401" s="81">
        <v>39911</v>
      </c>
      <c r="C401" s="64">
        <f t="shared" si="30"/>
        <v>2009</v>
      </c>
      <c r="D401" s="64">
        <f t="shared" si="31"/>
        <v>4</v>
      </c>
      <c r="E401" s="64" t="str">
        <f>VLOOKUP($D401,'Lookup Values'!$A$2:$B$13,2)</f>
        <v>Apr</v>
      </c>
      <c r="F401" s="64">
        <f t="shared" si="32"/>
        <v>8</v>
      </c>
      <c r="G401" s="64">
        <f t="shared" si="33"/>
        <v>4</v>
      </c>
      <c r="H401" s="64" t="str">
        <f>VLOOKUP($G401, 'Lookup Values'!$D$2:$E$8, 2)</f>
        <v>Wed</v>
      </c>
      <c r="I401" s="80" t="s">
        <v>8</v>
      </c>
      <c r="J401" s="80" t="s">
        <v>9</v>
      </c>
      <c r="K401" s="80" t="s">
        <v>7</v>
      </c>
      <c r="L401" s="80" t="s">
        <v>10</v>
      </c>
      <c r="M401" s="82">
        <v>465</v>
      </c>
      <c r="N401" s="82">
        <f>IF($O401="Income",$M401*'Lookup Values'!$H$3,$M401*'Lookup Values'!$H$2)</f>
        <v>40.106249999999996</v>
      </c>
      <c r="O401" s="80" t="str">
        <f t="shared" si="34"/>
        <v>Expense</v>
      </c>
    </row>
    <row r="402" spans="1:15" x14ac:dyDescent="0.25">
      <c r="A402" s="80">
        <v>401</v>
      </c>
      <c r="B402" s="81">
        <v>39913</v>
      </c>
      <c r="C402" s="64">
        <f t="shared" si="30"/>
        <v>2009</v>
      </c>
      <c r="D402" s="64">
        <f t="shared" si="31"/>
        <v>4</v>
      </c>
      <c r="E402" s="64" t="str">
        <f>VLOOKUP($D402,'Lookup Values'!$A$2:$B$13,2)</f>
        <v>Apr</v>
      </c>
      <c r="F402" s="64">
        <f t="shared" si="32"/>
        <v>10</v>
      </c>
      <c r="G402" s="64">
        <f t="shared" si="33"/>
        <v>6</v>
      </c>
      <c r="H402" s="64" t="str">
        <f>VLOOKUP($G402, 'Lookup Values'!$D$2:$E$8, 2)</f>
        <v>Fri</v>
      </c>
      <c r="I402" s="80" t="s">
        <v>27</v>
      </c>
      <c r="J402" s="80" t="s">
        <v>28</v>
      </c>
      <c r="K402" s="80" t="s">
        <v>26</v>
      </c>
      <c r="L402" s="80" t="s">
        <v>20</v>
      </c>
      <c r="M402" s="82">
        <v>166</v>
      </c>
      <c r="N402" s="82">
        <f>IF($O402="Income",$M402*'Lookup Values'!$H$3,$M402*'Lookup Values'!$H$2)</f>
        <v>14.317499999999999</v>
      </c>
      <c r="O402" s="80" t="str">
        <f t="shared" si="34"/>
        <v>Expense</v>
      </c>
    </row>
    <row r="403" spans="1:15" x14ac:dyDescent="0.25">
      <c r="A403" s="80">
        <v>402</v>
      </c>
      <c r="B403" s="81">
        <v>39915</v>
      </c>
      <c r="C403" s="64">
        <f t="shared" si="30"/>
        <v>2009</v>
      </c>
      <c r="D403" s="64">
        <f t="shared" si="31"/>
        <v>4</v>
      </c>
      <c r="E403" s="64" t="str">
        <f>VLOOKUP($D403,'Lookup Values'!$A$2:$B$13,2)</f>
        <v>Apr</v>
      </c>
      <c r="F403" s="64">
        <f t="shared" si="32"/>
        <v>12</v>
      </c>
      <c r="G403" s="64">
        <f t="shared" si="33"/>
        <v>1</v>
      </c>
      <c r="H403" s="64" t="str">
        <f>VLOOKUP($G403, 'Lookup Values'!$D$2:$E$8, 2)</f>
        <v>Sun</v>
      </c>
      <c r="I403" s="80" t="s">
        <v>47</v>
      </c>
      <c r="J403" s="80" t="s">
        <v>78</v>
      </c>
      <c r="K403" s="80" t="s">
        <v>79</v>
      </c>
      <c r="L403" s="80" t="s">
        <v>10</v>
      </c>
      <c r="M403" s="82">
        <v>300</v>
      </c>
      <c r="N403" s="82">
        <f>IF($O403="Income",$M403*'Lookup Values'!$H$3,$M403*'Lookup Values'!$H$2)</f>
        <v>114</v>
      </c>
      <c r="O403" s="80" t="str">
        <f t="shared" si="34"/>
        <v>Income</v>
      </c>
    </row>
    <row r="404" spans="1:15" x14ac:dyDescent="0.25">
      <c r="A404" s="80">
        <v>403</v>
      </c>
      <c r="B404" s="81">
        <v>39916</v>
      </c>
      <c r="C404" s="64">
        <f t="shared" si="30"/>
        <v>2009</v>
      </c>
      <c r="D404" s="64">
        <f t="shared" si="31"/>
        <v>4</v>
      </c>
      <c r="E404" s="64" t="str">
        <f>VLOOKUP($D404,'Lookup Values'!$A$2:$B$13,2)</f>
        <v>Apr</v>
      </c>
      <c r="F404" s="64">
        <f t="shared" si="32"/>
        <v>13</v>
      </c>
      <c r="G404" s="64">
        <f t="shared" si="33"/>
        <v>2</v>
      </c>
      <c r="H404" s="64" t="str">
        <f>VLOOKUP($G404, 'Lookup Values'!$D$2:$E$8, 2)</f>
        <v>Mon</v>
      </c>
      <c r="I404" s="80" t="s">
        <v>18</v>
      </c>
      <c r="J404" s="80" t="s">
        <v>19</v>
      </c>
      <c r="K404" s="80" t="s">
        <v>17</v>
      </c>
      <c r="L404" s="80" t="s">
        <v>23</v>
      </c>
      <c r="M404" s="82">
        <v>428</v>
      </c>
      <c r="N404" s="82">
        <f>IF($O404="Income",$M404*'Lookup Values'!$H$3,$M404*'Lookup Values'!$H$2)</f>
        <v>36.914999999999999</v>
      </c>
      <c r="O404" s="80" t="str">
        <f t="shared" si="34"/>
        <v>Expense</v>
      </c>
    </row>
    <row r="405" spans="1:15" x14ac:dyDescent="0.25">
      <c r="A405" s="80">
        <v>404</v>
      </c>
      <c r="B405" s="81">
        <v>39917</v>
      </c>
      <c r="C405" s="64">
        <f t="shared" si="30"/>
        <v>2009</v>
      </c>
      <c r="D405" s="64">
        <f t="shared" si="31"/>
        <v>4</v>
      </c>
      <c r="E405" s="64" t="str">
        <f>VLOOKUP($D405,'Lookup Values'!$A$2:$B$13,2)</f>
        <v>Apr</v>
      </c>
      <c r="F405" s="64">
        <f t="shared" si="32"/>
        <v>14</v>
      </c>
      <c r="G405" s="64">
        <f t="shared" si="33"/>
        <v>3</v>
      </c>
      <c r="H405" s="64" t="str">
        <f>VLOOKUP($G405, 'Lookup Values'!$D$2:$E$8, 2)</f>
        <v>Tue</v>
      </c>
      <c r="I405" s="80" t="s">
        <v>12</v>
      </c>
      <c r="J405" s="80" t="s">
        <v>13</v>
      </c>
      <c r="K405" s="80" t="s">
        <v>11</v>
      </c>
      <c r="L405" s="80" t="s">
        <v>23</v>
      </c>
      <c r="M405" s="82">
        <v>365</v>
      </c>
      <c r="N405" s="82">
        <f>IF($O405="Income",$M405*'Lookup Values'!$H$3,$M405*'Lookup Values'!$H$2)</f>
        <v>31.481249999999999</v>
      </c>
      <c r="O405" s="80" t="str">
        <f t="shared" si="34"/>
        <v>Expense</v>
      </c>
    </row>
    <row r="406" spans="1:15" x14ac:dyDescent="0.25">
      <c r="A406" s="80">
        <v>405</v>
      </c>
      <c r="B406" s="81">
        <v>39922</v>
      </c>
      <c r="C406" s="64">
        <f t="shared" si="30"/>
        <v>2009</v>
      </c>
      <c r="D406" s="64">
        <f t="shared" si="31"/>
        <v>4</v>
      </c>
      <c r="E406" s="64" t="str">
        <f>VLOOKUP($D406,'Lookup Values'!$A$2:$B$13,2)</f>
        <v>Apr</v>
      </c>
      <c r="F406" s="64">
        <f t="shared" si="32"/>
        <v>19</v>
      </c>
      <c r="G406" s="64">
        <f t="shared" si="33"/>
        <v>1</v>
      </c>
      <c r="H406" s="64" t="str">
        <f>VLOOKUP($G406, 'Lookup Values'!$D$2:$E$8, 2)</f>
        <v>Sun</v>
      </c>
      <c r="I406" s="80" t="s">
        <v>47</v>
      </c>
      <c r="J406" s="80" t="s">
        <v>76</v>
      </c>
      <c r="K406" s="80" t="s">
        <v>77</v>
      </c>
      <c r="L406" s="80" t="s">
        <v>23</v>
      </c>
      <c r="M406" s="82">
        <v>156</v>
      </c>
      <c r="N406" s="82">
        <f>IF($O406="Income",$M406*'Lookup Values'!$H$3,$M406*'Lookup Values'!$H$2)</f>
        <v>59.28</v>
      </c>
      <c r="O406" s="80" t="str">
        <f t="shared" si="34"/>
        <v>Income</v>
      </c>
    </row>
    <row r="407" spans="1:15" x14ac:dyDescent="0.25">
      <c r="A407" s="80">
        <v>406</v>
      </c>
      <c r="B407" s="81">
        <v>39923</v>
      </c>
      <c r="C407" s="64">
        <f t="shared" si="30"/>
        <v>2009</v>
      </c>
      <c r="D407" s="64">
        <f t="shared" si="31"/>
        <v>4</v>
      </c>
      <c r="E407" s="64" t="str">
        <f>VLOOKUP($D407,'Lookup Values'!$A$2:$B$13,2)</f>
        <v>Apr</v>
      </c>
      <c r="F407" s="64">
        <f t="shared" si="32"/>
        <v>20</v>
      </c>
      <c r="G407" s="64">
        <f t="shared" si="33"/>
        <v>2</v>
      </c>
      <c r="H407" s="64" t="str">
        <f>VLOOKUP($G407, 'Lookup Values'!$D$2:$E$8, 2)</f>
        <v>Mon</v>
      </c>
      <c r="I407" s="80" t="s">
        <v>12</v>
      </c>
      <c r="J407" s="80" t="s">
        <v>25</v>
      </c>
      <c r="K407" s="80" t="s">
        <v>24</v>
      </c>
      <c r="L407" s="80" t="s">
        <v>20</v>
      </c>
      <c r="M407" s="82">
        <v>225</v>
      </c>
      <c r="N407" s="82">
        <f>IF($O407="Income",$M407*'Lookup Values'!$H$3,$M407*'Lookup Values'!$H$2)</f>
        <v>19.40625</v>
      </c>
      <c r="O407" s="80" t="str">
        <f t="shared" si="34"/>
        <v>Expense</v>
      </c>
    </row>
    <row r="408" spans="1:15" x14ac:dyDescent="0.25">
      <c r="A408" s="80">
        <v>407</v>
      </c>
      <c r="B408" s="81">
        <v>39926</v>
      </c>
      <c r="C408" s="64">
        <f t="shared" si="30"/>
        <v>2009</v>
      </c>
      <c r="D408" s="64">
        <f t="shared" si="31"/>
        <v>4</v>
      </c>
      <c r="E408" s="64" t="str">
        <f>VLOOKUP($D408,'Lookup Values'!$A$2:$B$13,2)</f>
        <v>Apr</v>
      </c>
      <c r="F408" s="64">
        <f t="shared" si="32"/>
        <v>23</v>
      </c>
      <c r="G408" s="64">
        <f t="shared" si="33"/>
        <v>5</v>
      </c>
      <c r="H408" s="64" t="str">
        <f>VLOOKUP($G408, 'Lookup Values'!$D$2:$E$8, 2)</f>
        <v>Thu</v>
      </c>
      <c r="I408" s="80" t="s">
        <v>42</v>
      </c>
      <c r="J408" s="80" t="s">
        <v>43</v>
      </c>
      <c r="K408" s="80" t="s">
        <v>41</v>
      </c>
      <c r="L408" s="80" t="s">
        <v>10</v>
      </c>
      <c r="M408" s="82">
        <v>387</v>
      </c>
      <c r="N408" s="82">
        <f>IF($O408="Income",$M408*'Lookup Values'!$H$3,$M408*'Lookup Values'!$H$2)</f>
        <v>33.378749999999997</v>
      </c>
      <c r="O408" s="80" t="str">
        <f t="shared" si="34"/>
        <v>Expense</v>
      </c>
    </row>
    <row r="409" spans="1:15" x14ac:dyDescent="0.25">
      <c r="A409" s="80">
        <v>408</v>
      </c>
      <c r="B409" s="81">
        <v>39934</v>
      </c>
      <c r="C409" s="64">
        <f t="shared" si="30"/>
        <v>2009</v>
      </c>
      <c r="D409" s="64">
        <f t="shared" si="31"/>
        <v>5</v>
      </c>
      <c r="E409" s="64" t="str">
        <f>VLOOKUP($D409,'Lookup Values'!$A$2:$B$13,2)</f>
        <v>May</v>
      </c>
      <c r="F409" s="64">
        <f t="shared" si="32"/>
        <v>1</v>
      </c>
      <c r="G409" s="64">
        <f t="shared" si="33"/>
        <v>6</v>
      </c>
      <c r="H409" s="64" t="str">
        <f>VLOOKUP($G409, 'Lookup Values'!$D$2:$E$8, 2)</f>
        <v>Fri</v>
      </c>
      <c r="I409" s="80" t="s">
        <v>15</v>
      </c>
      <c r="J409" s="80" t="s">
        <v>35</v>
      </c>
      <c r="K409" s="80" t="s">
        <v>34</v>
      </c>
      <c r="L409" s="80" t="s">
        <v>10</v>
      </c>
      <c r="M409" s="82">
        <v>450</v>
      </c>
      <c r="N409" s="82">
        <f>IF($O409="Income",$M409*'Lookup Values'!$H$3,$M409*'Lookup Values'!$H$2)</f>
        <v>38.8125</v>
      </c>
      <c r="O409" s="80" t="str">
        <f t="shared" si="34"/>
        <v>Expense</v>
      </c>
    </row>
    <row r="410" spans="1:15" x14ac:dyDescent="0.25">
      <c r="A410" s="80">
        <v>409</v>
      </c>
      <c r="B410" s="81">
        <v>39934</v>
      </c>
      <c r="C410" s="64">
        <f t="shared" si="30"/>
        <v>2009</v>
      </c>
      <c r="D410" s="64">
        <f t="shared" si="31"/>
        <v>5</v>
      </c>
      <c r="E410" s="64" t="str">
        <f>VLOOKUP($D410,'Lookup Values'!$A$2:$B$13,2)</f>
        <v>May</v>
      </c>
      <c r="F410" s="64">
        <f t="shared" si="32"/>
        <v>1</v>
      </c>
      <c r="G410" s="64">
        <f t="shared" si="33"/>
        <v>6</v>
      </c>
      <c r="H410" s="64" t="str">
        <f>VLOOKUP($G410, 'Lookup Values'!$D$2:$E$8, 2)</f>
        <v>Fri</v>
      </c>
      <c r="I410" s="80" t="s">
        <v>47</v>
      </c>
      <c r="J410" s="80" t="s">
        <v>80</v>
      </c>
      <c r="K410" s="80" t="s">
        <v>81</v>
      </c>
      <c r="L410" s="80" t="s">
        <v>20</v>
      </c>
      <c r="M410" s="82">
        <v>252</v>
      </c>
      <c r="N410" s="82">
        <f>IF($O410="Income",$M410*'Lookup Values'!$H$3,$M410*'Lookup Values'!$H$2)</f>
        <v>95.76</v>
      </c>
      <c r="O410" s="80" t="str">
        <f t="shared" si="34"/>
        <v>Income</v>
      </c>
    </row>
    <row r="411" spans="1:15" x14ac:dyDescent="0.25">
      <c r="A411" s="80">
        <v>410</v>
      </c>
      <c r="B411" s="81">
        <v>39935</v>
      </c>
      <c r="C411" s="64">
        <f t="shared" si="30"/>
        <v>2009</v>
      </c>
      <c r="D411" s="64">
        <f t="shared" si="31"/>
        <v>5</v>
      </c>
      <c r="E411" s="64" t="str">
        <f>VLOOKUP($D411,'Lookup Values'!$A$2:$B$13,2)</f>
        <v>May</v>
      </c>
      <c r="F411" s="64">
        <f t="shared" si="32"/>
        <v>2</v>
      </c>
      <c r="G411" s="64">
        <f t="shared" si="33"/>
        <v>7</v>
      </c>
      <c r="H411" s="64" t="str">
        <f>VLOOKUP($G411, 'Lookup Values'!$D$2:$E$8, 2)</f>
        <v>Sat</v>
      </c>
      <c r="I411" s="80" t="s">
        <v>8</v>
      </c>
      <c r="J411" s="80" t="s">
        <v>22</v>
      </c>
      <c r="K411" s="80" t="s">
        <v>21</v>
      </c>
      <c r="L411" s="80" t="s">
        <v>10</v>
      </c>
      <c r="M411" s="82">
        <v>426</v>
      </c>
      <c r="N411" s="82">
        <f>IF($O411="Income",$M411*'Lookup Values'!$H$3,$M411*'Lookup Values'!$H$2)</f>
        <v>36.7425</v>
      </c>
      <c r="O411" s="80" t="str">
        <f t="shared" si="34"/>
        <v>Expense</v>
      </c>
    </row>
    <row r="412" spans="1:15" x14ac:dyDescent="0.25">
      <c r="A412" s="80">
        <v>411</v>
      </c>
      <c r="B412" s="81">
        <v>39936</v>
      </c>
      <c r="C412" s="64">
        <f t="shared" si="30"/>
        <v>2009</v>
      </c>
      <c r="D412" s="64">
        <f t="shared" si="31"/>
        <v>5</v>
      </c>
      <c r="E412" s="64" t="str">
        <f>VLOOKUP($D412,'Lookup Values'!$A$2:$B$13,2)</f>
        <v>May</v>
      </c>
      <c r="F412" s="64">
        <f t="shared" si="32"/>
        <v>3</v>
      </c>
      <c r="G412" s="64">
        <f t="shared" si="33"/>
        <v>1</v>
      </c>
      <c r="H412" s="64" t="str">
        <f>VLOOKUP($G412, 'Lookup Values'!$D$2:$E$8, 2)</f>
        <v>Sun</v>
      </c>
      <c r="I412" s="80" t="s">
        <v>12</v>
      </c>
      <c r="J412" s="80" t="s">
        <v>13</v>
      </c>
      <c r="K412" s="80" t="s">
        <v>11</v>
      </c>
      <c r="L412" s="80" t="s">
        <v>10</v>
      </c>
      <c r="M412" s="82">
        <v>251</v>
      </c>
      <c r="N412" s="82">
        <f>IF($O412="Income",$M412*'Lookup Values'!$H$3,$M412*'Lookup Values'!$H$2)</f>
        <v>21.64875</v>
      </c>
      <c r="O412" s="80" t="str">
        <f t="shared" si="34"/>
        <v>Expense</v>
      </c>
    </row>
    <row r="413" spans="1:15" x14ac:dyDescent="0.25">
      <c r="A413" s="80">
        <v>412</v>
      </c>
      <c r="B413" s="81">
        <v>39937</v>
      </c>
      <c r="C413" s="64">
        <f t="shared" si="30"/>
        <v>2009</v>
      </c>
      <c r="D413" s="64">
        <f t="shared" si="31"/>
        <v>5</v>
      </c>
      <c r="E413" s="64" t="str">
        <f>VLOOKUP($D413,'Lookup Values'!$A$2:$B$13,2)</f>
        <v>May</v>
      </c>
      <c r="F413" s="64">
        <f t="shared" si="32"/>
        <v>4</v>
      </c>
      <c r="G413" s="64">
        <f t="shared" si="33"/>
        <v>2</v>
      </c>
      <c r="H413" s="64" t="str">
        <f>VLOOKUP($G413, 'Lookup Values'!$D$2:$E$8, 2)</f>
        <v>Mon</v>
      </c>
      <c r="I413" s="80" t="s">
        <v>18</v>
      </c>
      <c r="J413" s="80" t="s">
        <v>30</v>
      </c>
      <c r="K413" s="80" t="s">
        <v>29</v>
      </c>
      <c r="L413" s="80" t="s">
        <v>23</v>
      </c>
      <c r="M413" s="82">
        <v>258</v>
      </c>
      <c r="N413" s="82">
        <f>IF($O413="Income",$M413*'Lookup Values'!$H$3,$M413*'Lookup Values'!$H$2)</f>
        <v>22.252499999999998</v>
      </c>
      <c r="O413" s="80" t="str">
        <f t="shared" si="34"/>
        <v>Expense</v>
      </c>
    </row>
    <row r="414" spans="1:15" x14ac:dyDescent="0.25">
      <c r="A414" s="80">
        <v>413</v>
      </c>
      <c r="B414" s="81">
        <v>39939</v>
      </c>
      <c r="C414" s="64">
        <f t="shared" si="30"/>
        <v>2009</v>
      </c>
      <c r="D414" s="64">
        <f t="shared" si="31"/>
        <v>5</v>
      </c>
      <c r="E414" s="64" t="str">
        <f>VLOOKUP($D414,'Lookup Values'!$A$2:$B$13,2)</f>
        <v>May</v>
      </c>
      <c r="F414" s="64">
        <f t="shared" si="32"/>
        <v>6</v>
      </c>
      <c r="G414" s="64">
        <f t="shared" si="33"/>
        <v>4</v>
      </c>
      <c r="H414" s="64" t="str">
        <f>VLOOKUP($G414, 'Lookup Values'!$D$2:$E$8, 2)</f>
        <v>Wed</v>
      </c>
      <c r="I414" s="80" t="s">
        <v>27</v>
      </c>
      <c r="J414" s="80" t="s">
        <v>28</v>
      </c>
      <c r="K414" s="80" t="s">
        <v>26</v>
      </c>
      <c r="L414" s="80" t="s">
        <v>20</v>
      </c>
      <c r="M414" s="82">
        <v>37</v>
      </c>
      <c r="N414" s="82">
        <f>IF($O414="Income",$M414*'Lookup Values'!$H$3,$M414*'Lookup Values'!$H$2)</f>
        <v>3.1912499999999997</v>
      </c>
      <c r="O414" s="80" t="str">
        <f t="shared" si="34"/>
        <v>Expense</v>
      </c>
    </row>
    <row r="415" spans="1:15" x14ac:dyDescent="0.25">
      <c r="A415" s="80">
        <v>414</v>
      </c>
      <c r="B415" s="81">
        <v>39940</v>
      </c>
      <c r="C415" s="64">
        <f t="shared" si="30"/>
        <v>2009</v>
      </c>
      <c r="D415" s="64">
        <f t="shared" si="31"/>
        <v>5</v>
      </c>
      <c r="E415" s="64" t="str">
        <f>VLOOKUP($D415,'Lookup Values'!$A$2:$B$13,2)</f>
        <v>May</v>
      </c>
      <c r="F415" s="64">
        <f t="shared" si="32"/>
        <v>7</v>
      </c>
      <c r="G415" s="64">
        <f t="shared" si="33"/>
        <v>5</v>
      </c>
      <c r="H415" s="64" t="str">
        <f>VLOOKUP($G415, 'Lookup Values'!$D$2:$E$8, 2)</f>
        <v>Thu</v>
      </c>
      <c r="I415" s="80" t="s">
        <v>12</v>
      </c>
      <c r="J415" s="80" t="s">
        <v>25</v>
      </c>
      <c r="K415" s="80" t="s">
        <v>24</v>
      </c>
      <c r="L415" s="80" t="s">
        <v>23</v>
      </c>
      <c r="M415" s="82">
        <v>184</v>
      </c>
      <c r="N415" s="82">
        <f>IF($O415="Income",$M415*'Lookup Values'!$H$3,$M415*'Lookup Values'!$H$2)</f>
        <v>15.87</v>
      </c>
      <c r="O415" s="80" t="str">
        <f t="shared" si="34"/>
        <v>Expense</v>
      </c>
    </row>
    <row r="416" spans="1:15" x14ac:dyDescent="0.25">
      <c r="A416" s="80">
        <v>415</v>
      </c>
      <c r="B416" s="81">
        <v>39941</v>
      </c>
      <c r="C416" s="64">
        <f t="shared" si="30"/>
        <v>2009</v>
      </c>
      <c r="D416" s="64">
        <f t="shared" si="31"/>
        <v>5</v>
      </c>
      <c r="E416" s="64" t="str">
        <f>VLOOKUP($D416,'Lookup Values'!$A$2:$B$13,2)</f>
        <v>May</v>
      </c>
      <c r="F416" s="64">
        <f t="shared" si="32"/>
        <v>8</v>
      </c>
      <c r="G416" s="64">
        <f t="shared" si="33"/>
        <v>6</v>
      </c>
      <c r="H416" s="64" t="str">
        <f>VLOOKUP($G416, 'Lookup Values'!$D$2:$E$8, 2)</f>
        <v>Fri</v>
      </c>
      <c r="I416" s="80" t="s">
        <v>8</v>
      </c>
      <c r="J416" s="80" t="s">
        <v>22</v>
      </c>
      <c r="K416" s="80" t="s">
        <v>21</v>
      </c>
      <c r="L416" s="80" t="s">
        <v>10</v>
      </c>
      <c r="M416" s="82">
        <v>124</v>
      </c>
      <c r="N416" s="82">
        <f>IF($O416="Income",$M416*'Lookup Values'!$H$3,$M416*'Lookup Values'!$H$2)</f>
        <v>10.694999999999999</v>
      </c>
      <c r="O416" s="80" t="str">
        <f t="shared" si="34"/>
        <v>Expense</v>
      </c>
    </row>
    <row r="417" spans="1:15" x14ac:dyDescent="0.25">
      <c r="A417" s="80">
        <v>416</v>
      </c>
      <c r="B417" s="81">
        <v>39942</v>
      </c>
      <c r="C417" s="64">
        <f t="shared" si="30"/>
        <v>2009</v>
      </c>
      <c r="D417" s="64">
        <f t="shared" si="31"/>
        <v>5</v>
      </c>
      <c r="E417" s="64" t="str">
        <f>VLOOKUP($D417,'Lookup Values'!$A$2:$B$13,2)</f>
        <v>May</v>
      </c>
      <c r="F417" s="64">
        <f t="shared" si="32"/>
        <v>9</v>
      </c>
      <c r="G417" s="64">
        <f t="shared" si="33"/>
        <v>7</v>
      </c>
      <c r="H417" s="64" t="str">
        <f>VLOOKUP($G417, 'Lookup Values'!$D$2:$E$8, 2)</f>
        <v>Sat</v>
      </c>
      <c r="I417" s="80" t="s">
        <v>47</v>
      </c>
      <c r="J417" s="80" t="s">
        <v>80</v>
      </c>
      <c r="K417" s="80" t="s">
        <v>81</v>
      </c>
      <c r="L417" s="80" t="s">
        <v>23</v>
      </c>
      <c r="M417" s="82">
        <v>344</v>
      </c>
      <c r="N417" s="82">
        <f>IF($O417="Income",$M417*'Lookup Values'!$H$3,$M417*'Lookup Values'!$H$2)</f>
        <v>130.72</v>
      </c>
      <c r="O417" s="80" t="str">
        <f t="shared" si="34"/>
        <v>Income</v>
      </c>
    </row>
    <row r="418" spans="1:15" x14ac:dyDescent="0.25">
      <c r="A418" s="80">
        <v>417</v>
      </c>
      <c r="B418" s="81">
        <v>39943</v>
      </c>
      <c r="C418" s="64">
        <f t="shared" si="30"/>
        <v>2009</v>
      </c>
      <c r="D418" s="64">
        <f t="shared" si="31"/>
        <v>5</v>
      </c>
      <c r="E418" s="64" t="str">
        <f>VLOOKUP($D418,'Lookup Values'!$A$2:$B$13,2)</f>
        <v>May</v>
      </c>
      <c r="F418" s="64">
        <f t="shared" si="32"/>
        <v>10</v>
      </c>
      <c r="G418" s="64">
        <f t="shared" si="33"/>
        <v>1</v>
      </c>
      <c r="H418" s="64" t="str">
        <f>VLOOKUP($G418, 'Lookup Values'!$D$2:$E$8, 2)</f>
        <v>Sun</v>
      </c>
      <c r="I418" s="80" t="s">
        <v>42</v>
      </c>
      <c r="J418" s="80" t="s">
        <v>43</v>
      </c>
      <c r="K418" s="80" t="s">
        <v>41</v>
      </c>
      <c r="L418" s="80" t="s">
        <v>10</v>
      </c>
      <c r="M418" s="82">
        <v>280</v>
      </c>
      <c r="N418" s="82">
        <f>IF($O418="Income",$M418*'Lookup Values'!$H$3,$M418*'Lookup Values'!$H$2)</f>
        <v>24.15</v>
      </c>
      <c r="O418" s="80" t="str">
        <f t="shared" si="34"/>
        <v>Expense</v>
      </c>
    </row>
    <row r="419" spans="1:15" x14ac:dyDescent="0.25">
      <c r="A419" s="80">
        <v>418</v>
      </c>
      <c r="B419" s="81">
        <v>39944</v>
      </c>
      <c r="C419" s="64">
        <f t="shared" si="30"/>
        <v>2009</v>
      </c>
      <c r="D419" s="64">
        <f t="shared" si="31"/>
        <v>5</v>
      </c>
      <c r="E419" s="64" t="str">
        <f>VLOOKUP($D419,'Lookup Values'!$A$2:$B$13,2)</f>
        <v>May</v>
      </c>
      <c r="F419" s="64">
        <f t="shared" si="32"/>
        <v>11</v>
      </c>
      <c r="G419" s="64">
        <f t="shared" si="33"/>
        <v>2</v>
      </c>
      <c r="H419" s="64" t="str">
        <f>VLOOKUP($G419, 'Lookup Values'!$D$2:$E$8, 2)</f>
        <v>Mon</v>
      </c>
      <c r="I419" s="80" t="s">
        <v>15</v>
      </c>
      <c r="J419" s="80" t="s">
        <v>35</v>
      </c>
      <c r="K419" s="80" t="s">
        <v>34</v>
      </c>
      <c r="L419" s="80" t="s">
        <v>20</v>
      </c>
      <c r="M419" s="82">
        <v>273</v>
      </c>
      <c r="N419" s="82">
        <f>IF($O419="Income",$M419*'Lookup Values'!$H$3,$M419*'Lookup Values'!$H$2)</f>
        <v>23.546249999999997</v>
      </c>
      <c r="O419" s="80" t="str">
        <f t="shared" si="34"/>
        <v>Expense</v>
      </c>
    </row>
    <row r="420" spans="1:15" x14ac:dyDescent="0.25">
      <c r="A420" s="80">
        <v>419</v>
      </c>
      <c r="B420" s="81">
        <v>39949</v>
      </c>
      <c r="C420" s="64">
        <f t="shared" si="30"/>
        <v>2009</v>
      </c>
      <c r="D420" s="64">
        <f t="shared" si="31"/>
        <v>5</v>
      </c>
      <c r="E420" s="64" t="str">
        <f>VLOOKUP($D420,'Lookup Values'!$A$2:$B$13,2)</f>
        <v>May</v>
      </c>
      <c r="F420" s="64">
        <f t="shared" si="32"/>
        <v>16</v>
      </c>
      <c r="G420" s="64">
        <f t="shared" si="33"/>
        <v>7</v>
      </c>
      <c r="H420" s="64" t="str">
        <f>VLOOKUP($G420, 'Lookup Values'!$D$2:$E$8, 2)</f>
        <v>Sat</v>
      </c>
      <c r="I420" s="80" t="s">
        <v>39</v>
      </c>
      <c r="J420" s="80" t="s">
        <v>40</v>
      </c>
      <c r="K420" s="80" t="s">
        <v>38</v>
      </c>
      <c r="L420" s="80" t="s">
        <v>10</v>
      </c>
      <c r="M420" s="82">
        <v>488</v>
      </c>
      <c r="N420" s="82">
        <f>IF($O420="Income",$M420*'Lookup Values'!$H$3,$M420*'Lookup Values'!$H$2)</f>
        <v>42.089999999999996</v>
      </c>
      <c r="O420" s="80" t="str">
        <f t="shared" si="34"/>
        <v>Expense</v>
      </c>
    </row>
    <row r="421" spans="1:15" x14ac:dyDescent="0.25">
      <c r="A421" s="80">
        <v>420</v>
      </c>
      <c r="B421" s="81">
        <v>39956</v>
      </c>
      <c r="C421" s="64">
        <f t="shared" si="30"/>
        <v>2009</v>
      </c>
      <c r="D421" s="64">
        <f t="shared" si="31"/>
        <v>5</v>
      </c>
      <c r="E421" s="64" t="str">
        <f>VLOOKUP($D421,'Lookup Values'!$A$2:$B$13,2)</f>
        <v>May</v>
      </c>
      <c r="F421" s="64">
        <f t="shared" si="32"/>
        <v>23</v>
      </c>
      <c r="G421" s="64">
        <f t="shared" si="33"/>
        <v>7</v>
      </c>
      <c r="H421" s="64" t="str">
        <f>VLOOKUP($G421, 'Lookup Values'!$D$2:$E$8, 2)</f>
        <v>Sat</v>
      </c>
      <c r="I421" s="80" t="s">
        <v>47</v>
      </c>
      <c r="J421" s="80" t="s">
        <v>78</v>
      </c>
      <c r="K421" s="80" t="s">
        <v>79</v>
      </c>
      <c r="L421" s="80" t="s">
        <v>20</v>
      </c>
      <c r="M421" s="82">
        <v>132</v>
      </c>
      <c r="N421" s="82">
        <f>IF($O421="Income",$M421*'Lookup Values'!$H$3,$M421*'Lookup Values'!$H$2)</f>
        <v>50.160000000000004</v>
      </c>
      <c r="O421" s="80" t="str">
        <f t="shared" si="34"/>
        <v>Income</v>
      </c>
    </row>
    <row r="422" spans="1:15" x14ac:dyDescent="0.25">
      <c r="A422" s="80">
        <v>421</v>
      </c>
      <c r="B422" s="81">
        <v>39958</v>
      </c>
      <c r="C422" s="64">
        <f t="shared" si="30"/>
        <v>2009</v>
      </c>
      <c r="D422" s="64">
        <f t="shared" si="31"/>
        <v>5</v>
      </c>
      <c r="E422" s="64" t="str">
        <f>VLOOKUP($D422,'Lookup Values'!$A$2:$B$13,2)</f>
        <v>May</v>
      </c>
      <c r="F422" s="64">
        <f t="shared" si="32"/>
        <v>25</v>
      </c>
      <c r="G422" s="64">
        <f t="shared" si="33"/>
        <v>2</v>
      </c>
      <c r="H422" s="64" t="str">
        <f>VLOOKUP($G422, 'Lookup Values'!$D$2:$E$8, 2)</f>
        <v>Mon</v>
      </c>
      <c r="I422" s="80" t="s">
        <v>42</v>
      </c>
      <c r="J422" s="80" t="s">
        <v>43</v>
      </c>
      <c r="K422" s="80" t="s">
        <v>41</v>
      </c>
      <c r="L422" s="80" t="s">
        <v>10</v>
      </c>
      <c r="M422" s="82">
        <v>76</v>
      </c>
      <c r="N422" s="82">
        <f>IF($O422="Income",$M422*'Lookup Values'!$H$3,$M422*'Lookup Values'!$H$2)</f>
        <v>6.5549999999999997</v>
      </c>
      <c r="O422" s="80" t="str">
        <f t="shared" si="34"/>
        <v>Expense</v>
      </c>
    </row>
    <row r="423" spans="1:15" x14ac:dyDescent="0.25">
      <c r="A423" s="80">
        <v>422</v>
      </c>
      <c r="B423" s="81">
        <v>39962</v>
      </c>
      <c r="C423" s="64">
        <f t="shared" si="30"/>
        <v>2009</v>
      </c>
      <c r="D423" s="64">
        <f t="shared" si="31"/>
        <v>5</v>
      </c>
      <c r="E423" s="64" t="str">
        <f>VLOOKUP($D423,'Lookup Values'!$A$2:$B$13,2)</f>
        <v>May</v>
      </c>
      <c r="F423" s="64">
        <f t="shared" si="32"/>
        <v>29</v>
      </c>
      <c r="G423" s="64">
        <f t="shared" si="33"/>
        <v>6</v>
      </c>
      <c r="H423" s="64" t="str">
        <f>VLOOKUP($G423, 'Lookup Values'!$D$2:$E$8, 2)</f>
        <v>Fri</v>
      </c>
      <c r="I423" s="80" t="s">
        <v>12</v>
      </c>
      <c r="J423" s="80" t="s">
        <v>25</v>
      </c>
      <c r="K423" s="80" t="s">
        <v>24</v>
      </c>
      <c r="L423" s="80" t="s">
        <v>23</v>
      </c>
      <c r="M423" s="82">
        <v>417</v>
      </c>
      <c r="N423" s="82">
        <f>IF($O423="Income",$M423*'Lookup Values'!$H$3,$M423*'Lookup Values'!$H$2)</f>
        <v>35.966249999999995</v>
      </c>
      <c r="O423" s="80" t="str">
        <f t="shared" si="34"/>
        <v>Expense</v>
      </c>
    </row>
    <row r="424" spans="1:15" x14ac:dyDescent="0.25">
      <c r="A424" s="80">
        <v>423</v>
      </c>
      <c r="B424" s="81">
        <v>39964</v>
      </c>
      <c r="C424" s="64">
        <f t="shared" si="30"/>
        <v>2009</v>
      </c>
      <c r="D424" s="64">
        <f t="shared" si="31"/>
        <v>5</v>
      </c>
      <c r="E424" s="64" t="str">
        <f>VLOOKUP($D424,'Lookup Values'!$A$2:$B$13,2)</f>
        <v>May</v>
      </c>
      <c r="F424" s="64">
        <f t="shared" si="32"/>
        <v>31</v>
      </c>
      <c r="G424" s="64">
        <f t="shared" si="33"/>
        <v>1</v>
      </c>
      <c r="H424" s="64" t="str">
        <f>VLOOKUP($G424, 'Lookup Values'!$D$2:$E$8, 2)</f>
        <v>Sun</v>
      </c>
      <c r="I424" s="80" t="s">
        <v>8</v>
      </c>
      <c r="J424" s="80" t="s">
        <v>22</v>
      </c>
      <c r="K424" s="80" t="s">
        <v>21</v>
      </c>
      <c r="L424" s="80" t="s">
        <v>23</v>
      </c>
      <c r="M424" s="82">
        <v>305</v>
      </c>
      <c r="N424" s="82">
        <f>IF($O424="Income",$M424*'Lookup Values'!$H$3,$M424*'Lookup Values'!$H$2)</f>
        <v>26.306249999999999</v>
      </c>
      <c r="O424" s="80" t="str">
        <f t="shared" si="34"/>
        <v>Expense</v>
      </c>
    </row>
    <row r="425" spans="1:15" x14ac:dyDescent="0.25">
      <c r="A425" s="80">
        <v>424</v>
      </c>
      <c r="B425" s="81">
        <v>39967</v>
      </c>
      <c r="C425" s="64">
        <f t="shared" si="30"/>
        <v>2009</v>
      </c>
      <c r="D425" s="64">
        <f t="shared" si="31"/>
        <v>6</v>
      </c>
      <c r="E425" s="64" t="str">
        <f>VLOOKUP($D425,'Lookup Values'!$A$2:$B$13,2)</f>
        <v>Jun</v>
      </c>
      <c r="F425" s="64">
        <f t="shared" si="32"/>
        <v>3</v>
      </c>
      <c r="G425" s="64">
        <f t="shared" si="33"/>
        <v>4</v>
      </c>
      <c r="H425" s="64" t="str">
        <f>VLOOKUP($G425, 'Lookup Values'!$D$2:$E$8, 2)</f>
        <v>Wed</v>
      </c>
      <c r="I425" s="80" t="s">
        <v>12</v>
      </c>
      <c r="J425" s="80" t="s">
        <v>13</v>
      </c>
      <c r="K425" s="80" t="s">
        <v>11</v>
      </c>
      <c r="L425" s="80" t="s">
        <v>10</v>
      </c>
      <c r="M425" s="82">
        <v>8</v>
      </c>
      <c r="N425" s="82">
        <f>IF($O425="Income",$M425*'Lookup Values'!$H$3,$M425*'Lookup Values'!$H$2)</f>
        <v>0.69</v>
      </c>
      <c r="O425" s="80" t="str">
        <f t="shared" si="34"/>
        <v>Expense</v>
      </c>
    </row>
    <row r="426" spans="1:15" x14ac:dyDescent="0.25">
      <c r="A426" s="80">
        <v>425</v>
      </c>
      <c r="B426" s="81">
        <v>39970</v>
      </c>
      <c r="C426" s="64">
        <f t="shared" si="30"/>
        <v>2009</v>
      </c>
      <c r="D426" s="64">
        <f t="shared" si="31"/>
        <v>6</v>
      </c>
      <c r="E426" s="64" t="str">
        <f>VLOOKUP($D426,'Lookup Values'!$A$2:$B$13,2)</f>
        <v>Jun</v>
      </c>
      <c r="F426" s="64">
        <f t="shared" si="32"/>
        <v>6</v>
      </c>
      <c r="G426" s="64">
        <f t="shared" si="33"/>
        <v>7</v>
      </c>
      <c r="H426" s="64" t="str">
        <f>VLOOKUP($G426, 'Lookup Values'!$D$2:$E$8, 2)</f>
        <v>Sat</v>
      </c>
      <c r="I426" s="80" t="s">
        <v>8</v>
      </c>
      <c r="J426" s="80" t="s">
        <v>9</v>
      </c>
      <c r="K426" s="80" t="s">
        <v>7</v>
      </c>
      <c r="L426" s="80" t="s">
        <v>20</v>
      </c>
      <c r="M426" s="82">
        <v>151</v>
      </c>
      <c r="N426" s="82">
        <f>IF($O426="Income",$M426*'Lookup Values'!$H$3,$M426*'Lookup Values'!$H$2)</f>
        <v>13.02375</v>
      </c>
      <c r="O426" s="80" t="str">
        <f t="shared" si="34"/>
        <v>Expense</v>
      </c>
    </row>
    <row r="427" spans="1:15" x14ac:dyDescent="0.25">
      <c r="A427" s="80">
        <v>426</v>
      </c>
      <c r="B427" s="81">
        <v>39971</v>
      </c>
      <c r="C427" s="64">
        <f t="shared" si="30"/>
        <v>2009</v>
      </c>
      <c r="D427" s="64">
        <f t="shared" si="31"/>
        <v>6</v>
      </c>
      <c r="E427" s="64" t="str">
        <f>VLOOKUP($D427,'Lookup Values'!$A$2:$B$13,2)</f>
        <v>Jun</v>
      </c>
      <c r="F427" s="64">
        <f t="shared" si="32"/>
        <v>7</v>
      </c>
      <c r="G427" s="64">
        <f t="shared" si="33"/>
        <v>1</v>
      </c>
      <c r="H427" s="64" t="str">
        <f>VLOOKUP($G427, 'Lookup Values'!$D$2:$E$8, 2)</f>
        <v>Sun</v>
      </c>
      <c r="I427" s="80" t="s">
        <v>42</v>
      </c>
      <c r="J427" s="80" t="s">
        <v>43</v>
      </c>
      <c r="K427" s="80" t="s">
        <v>41</v>
      </c>
      <c r="L427" s="80" t="s">
        <v>10</v>
      </c>
      <c r="M427" s="82">
        <v>36</v>
      </c>
      <c r="N427" s="82">
        <f>IF($O427="Income",$M427*'Lookup Values'!$H$3,$M427*'Lookup Values'!$H$2)</f>
        <v>3.1049999999999995</v>
      </c>
      <c r="O427" s="80" t="str">
        <f t="shared" si="34"/>
        <v>Expense</v>
      </c>
    </row>
    <row r="428" spans="1:15" x14ac:dyDescent="0.25">
      <c r="A428" s="80">
        <v>427</v>
      </c>
      <c r="B428" s="81">
        <v>39972</v>
      </c>
      <c r="C428" s="64">
        <f t="shared" si="30"/>
        <v>2009</v>
      </c>
      <c r="D428" s="64">
        <f t="shared" si="31"/>
        <v>6</v>
      </c>
      <c r="E428" s="64" t="str">
        <f>VLOOKUP($D428,'Lookup Values'!$A$2:$B$13,2)</f>
        <v>Jun</v>
      </c>
      <c r="F428" s="64">
        <f t="shared" si="32"/>
        <v>8</v>
      </c>
      <c r="G428" s="64">
        <f t="shared" si="33"/>
        <v>2</v>
      </c>
      <c r="H428" s="64" t="str">
        <f>VLOOKUP($G428, 'Lookup Values'!$D$2:$E$8, 2)</f>
        <v>Mon</v>
      </c>
      <c r="I428" s="80" t="s">
        <v>18</v>
      </c>
      <c r="J428" s="80" t="s">
        <v>19</v>
      </c>
      <c r="K428" s="80" t="s">
        <v>17</v>
      </c>
      <c r="L428" s="80" t="s">
        <v>23</v>
      </c>
      <c r="M428" s="82">
        <v>497</v>
      </c>
      <c r="N428" s="82">
        <f>IF($O428="Income",$M428*'Lookup Values'!$H$3,$M428*'Lookup Values'!$H$2)</f>
        <v>42.866249999999994</v>
      </c>
      <c r="O428" s="80" t="str">
        <f t="shared" si="34"/>
        <v>Expense</v>
      </c>
    </row>
    <row r="429" spans="1:15" x14ac:dyDescent="0.25">
      <c r="A429" s="80">
        <v>428</v>
      </c>
      <c r="B429" s="81">
        <v>39974</v>
      </c>
      <c r="C429" s="64">
        <f t="shared" si="30"/>
        <v>2009</v>
      </c>
      <c r="D429" s="64">
        <f t="shared" si="31"/>
        <v>6</v>
      </c>
      <c r="E429" s="64" t="str">
        <f>VLOOKUP($D429,'Lookup Values'!$A$2:$B$13,2)</f>
        <v>Jun</v>
      </c>
      <c r="F429" s="64">
        <f t="shared" si="32"/>
        <v>10</v>
      </c>
      <c r="G429" s="64">
        <f t="shared" si="33"/>
        <v>4</v>
      </c>
      <c r="H429" s="64" t="str">
        <f>VLOOKUP($G429, 'Lookup Values'!$D$2:$E$8, 2)</f>
        <v>Wed</v>
      </c>
      <c r="I429" s="80" t="s">
        <v>42</v>
      </c>
      <c r="J429" s="80" t="s">
        <v>43</v>
      </c>
      <c r="K429" s="80" t="s">
        <v>41</v>
      </c>
      <c r="L429" s="80" t="s">
        <v>10</v>
      </c>
      <c r="M429" s="82">
        <v>431</v>
      </c>
      <c r="N429" s="82">
        <f>IF($O429="Income",$M429*'Lookup Values'!$H$3,$M429*'Lookup Values'!$H$2)</f>
        <v>37.173749999999998</v>
      </c>
      <c r="O429" s="80" t="str">
        <f t="shared" si="34"/>
        <v>Expense</v>
      </c>
    </row>
    <row r="430" spans="1:15" x14ac:dyDescent="0.25">
      <c r="A430" s="80">
        <v>429</v>
      </c>
      <c r="B430" s="81">
        <v>39977</v>
      </c>
      <c r="C430" s="64">
        <f t="shared" si="30"/>
        <v>2009</v>
      </c>
      <c r="D430" s="64">
        <f t="shared" si="31"/>
        <v>6</v>
      </c>
      <c r="E430" s="64" t="str">
        <f>VLOOKUP($D430,'Lookup Values'!$A$2:$B$13,2)</f>
        <v>Jun</v>
      </c>
      <c r="F430" s="64">
        <f t="shared" si="32"/>
        <v>13</v>
      </c>
      <c r="G430" s="64">
        <f t="shared" si="33"/>
        <v>7</v>
      </c>
      <c r="H430" s="64" t="str">
        <f>VLOOKUP($G430, 'Lookup Values'!$D$2:$E$8, 2)</f>
        <v>Sat</v>
      </c>
      <c r="I430" s="80" t="s">
        <v>18</v>
      </c>
      <c r="J430" s="80" t="s">
        <v>30</v>
      </c>
      <c r="K430" s="80" t="s">
        <v>29</v>
      </c>
      <c r="L430" s="80" t="s">
        <v>10</v>
      </c>
      <c r="M430" s="82">
        <v>164</v>
      </c>
      <c r="N430" s="82">
        <f>IF($O430="Income",$M430*'Lookup Values'!$H$3,$M430*'Lookup Values'!$H$2)</f>
        <v>14.145</v>
      </c>
      <c r="O430" s="80" t="str">
        <f t="shared" si="34"/>
        <v>Expense</v>
      </c>
    </row>
    <row r="431" spans="1:15" x14ac:dyDescent="0.25">
      <c r="A431" s="80">
        <v>430</v>
      </c>
      <c r="B431" s="81">
        <v>39979</v>
      </c>
      <c r="C431" s="64">
        <f t="shared" si="30"/>
        <v>2009</v>
      </c>
      <c r="D431" s="64">
        <f t="shared" si="31"/>
        <v>6</v>
      </c>
      <c r="E431" s="64" t="str">
        <f>VLOOKUP($D431,'Lookup Values'!$A$2:$B$13,2)</f>
        <v>Jun</v>
      </c>
      <c r="F431" s="64">
        <f t="shared" si="32"/>
        <v>15</v>
      </c>
      <c r="G431" s="64">
        <f t="shared" si="33"/>
        <v>2</v>
      </c>
      <c r="H431" s="64" t="str">
        <f>VLOOKUP($G431, 'Lookup Values'!$D$2:$E$8, 2)</f>
        <v>Mon</v>
      </c>
      <c r="I431" s="80" t="s">
        <v>18</v>
      </c>
      <c r="J431" s="80" t="s">
        <v>30</v>
      </c>
      <c r="K431" s="80" t="s">
        <v>29</v>
      </c>
      <c r="L431" s="80" t="s">
        <v>23</v>
      </c>
      <c r="M431" s="82">
        <v>214</v>
      </c>
      <c r="N431" s="82">
        <f>IF($O431="Income",$M431*'Lookup Values'!$H$3,$M431*'Lookup Values'!$H$2)</f>
        <v>18.4575</v>
      </c>
      <c r="O431" s="80" t="str">
        <f t="shared" si="34"/>
        <v>Expense</v>
      </c>
    </row>
    <row r="432" spans="1:15" x14ac:dyDescent="0.25">
      <c r="A432" s="80">
        <v>431</v>
      </c>
      <c r="B432" s="81">
        <v>39980</v>
      </c>
      <c r="C432" s="64">
        <f t="shared" si="30"/>
        <v>2009</v>
      </c>
      <c r="D432" s="64">
        <f t="shared" si="31"/>
        <v>6</v>
      </c>
      <c r="E432" s="64" t="str">
        <f>VLOOKUP($D432,'Lookup Values'!$A$2:$B$13,2)</f>
        <v>Jun</v>
      </c>
      <c r="F432" s="64">
        <f t="shared" si="32"/>
        <v>16</v>
      </c>
      <c r="G432" s="64">
        <f t="shared" si="33"/>
        <v>3</v>
      </c>
      <c r="H432" s="64" t="str">
        <f>VLOOKUP($G432, 'Lookup Values'!$D$2:$E$8, 2)</f>
        <v>Tue</v>
      </c>
      <c r="I432" s="80" t="s">
        <v>15</v>
      </c>
      <c r="J432" s="80" t="s">
        <v>35</v>
      </c>
      <c r="K432" s="80" t="s">
        <v>34</v>
      </c>
      <c r="L432" s="80" t="s">
        <v>23</v>
      </c>
      <c r="M432" s="82">
        <v>306</v>
      </c>
      <c r="N432" s="82">
        <f>IF($O432="Income",$M432*'Lookup Values'!$H$3,$M432*'Lookup Values'!$H$2)</f>
        <v>26.392499999999998</v>
      </c>
      <c r="O432" s="80" t="str">
        <f t="shared" si="34"/>
        <v>Expense</v>
      </c>
    </row>
    <row r="433" spans="1:15" x14ac:dyDescent="0.25">
      <c r="A433" s="80">
        <v>432</v>
      </c>
      <c r="B433" s="81">
        <v>39980</v>
      </c>
      <c r="C433" s="64">
        <f t="shared" si="30"/>
        <v>2009</v>
      </c>
      <c r="D433" s="64">
        <f t="shared" si="31"/>
        <v>6</v>
      </c>
      <c r="E433" s="64" t="str">
        <f>VLOOKUP($D433,'Lookup Values'!$A$2:$B$13,2)</f>
        <v>Jun</v>
      </c>
      <c r="F433" s="64">
        <f t="shared" si="32"/>
        <v>16</v>
      </c>
      <c r="G433" s="64">
        <f t="shared" si="33"/>
        <v>3</v>
      </c>
      <c r="H433" s="64" t="str">
        <f>VLOOKUP($G433, 'Lookup Values'!$D$2:$E$8, 2)</f>
        <v>Tue</v>
      </c>
      <c r="I433" s="80" t="s">
        <v>12</v>
      </c>
      <c r="J433" s="80" t="s">
        <v>37</v>
      </c>
      <c r="K433" s="80" t="s">
        <v>36</v>
      </c>
      <c r="L433" s="80" t="s">
        <v>10</v>
      </c>
      <c r="M433" s="82">
        <v>327</v>
      </c>
      <c r="N433" s="82">
        <f>IF($O433="Income",$M433*'Lookup Values'!$H$3,$M433*'Lookup Values'!$H$2)</f>
        <v>28.203749999999999</v>
      </c>
      <c r="O433" s="80" t="str">
        <f t="shared" si="34"/>
        <v>Expense</v>
      </c>
    </row>
    <row r="434" spans="1:15" x14ac:dyDescent="0.25">
      <c r="A434" s="80">
        <v>433</v>
      </c>
      <c r="B434" s="81">
        <v>39983</v>
      </c>
      <c r="C434" s="64">
        <f t="shared" si="30"/>
        <v>2009</v>
      </c>
      <c r="D434" s="64">
        <f t="shared" si="31"/>
        <v>6</v>
      </c>
      <c r="E434" s="64" t="str">
        <f>VLOOKUP($D434,'Lookup Values'!$A$2:$B$13,2)</f>
        <v>Jun</v>
      </c>
      <c r="F434" s="64">
        <f t="shared" si="32"/>
        <v>19</v>
      </c>
      <c r="G434" s="64">
        <f t="shared" si="33"/>
        <v>6</v>
      </c>
      <c r="H434" s="64" t="str">
        <f>VLOOKUP($G434, 'Lookup Values'!$D$2:$E$8, 2)</f>
        <v>Fri</v>
      </c>
      <c r="I434" s="80" t="s">
        <v>12</v>
      </c>
      <c r="J434" s="80" t="s">
        <v>13</v>
      </c>
      <c r="K434" s="80" t="s">
        <v>11</v>
      </c>
      <c r="L434" s="80" t="s">
        <v>20</v>
      </c>
      <c r="M434" s="82">
        <v>13</v>
      </c>
      <c r="N434" s="82">
        <f>IF($O434="Income",$M434*'Lookup Values'!$H$3,$M434*'Lookup Values'!$H$2)</f>
        <v>1.1212499999999999</v>
      </c>
      <c r="O434" s="80" t="str">
        <f t="shared" si="34"/>
        <v>Expense</v>
      </c>
    </row>
    <row r="435" spans="1:15" x14ac:dyDescent="0.25">
      <c r="A435" s="80">
        <v>434</v>
      </c>
      <c r="B435" s="81">
        <v>39983</v>
      </c>
      <c r="C435" s="64">
        <f t="shared" si="30"/>
        <v>2009</v>
      </c>
      <c r="D435" s="64">
        <f t="shared" si="31"/>
        <v>6</v>
      </c>
      <c r="E435" s="64" t="str">
        <f>VLOOKUP($D435,'Lookup Values'!$A$2:$B$13,2)</f>
        <v>Jun</v>
      </c>
      <c r="F435" s="64">
        <f t="shared" si="32"/>
        <v>19</v>
      </c>
      <c r="G435" s="64">
        <f t="shared" si="33"/>
        <v>6</v>
      </c>
      <c r="H435" s="64" t="str">
        <f>VLOOKUP($G435, 'Lookup Values'!$D$2:$E$8, 2)</f>
        <v>Fri</v>
      </c>
      <c r="I435" s="80" t="s">
        <v>47</v>
      </c>
      <c r="J435" s="80" t="s">
        <v>80</v>
      </c>
      <c r="K435" s="80" t="s">
        <v>81</v>
      </c>
      <c r="L435" s="80" t="s">
        <v>20</v>
      </c>
      <c r="M435" s="82">
        <v>367</v>
      </c>
      <c r="N435" s="82">
        <f>IF($O435="Income",$M435*'Lookup Values'!$H$3,$M435*'Lookup Values'!$H$2)</f>
        <v>139.46</v>
      </c>
      <c r="O435" s="80" t="str">
        <f t="shared" si="34"/>
        <v>Income</v>
      </c>
    </row>
    <row r="436" spans="1:15" x14ac:dyDescent="0.25">
      <c r="A436" s="80">
        <v>435</v>
      </c>
      <c r="B436" s="81">
        <v>39984</v>
      </c>
      <c r="C436" s="64">
        <f t="shared" si="30"/>
        <v>2009</v>
      </c>
      <c r="D436" s="64">
        <f t="shared" si="31"/>
        <v>6</v>
      </c>
      <c r="E436" s="64" t="str">
        <f>VLOOKUP($D436,'Lookup Values'!$A$2:$B$13,2)</f>
        <v>Jun</v>
      </c>
      <c r="F436" s="64">
        <f t="shared" si="32"/>
        <v>20</v>
      </c>
      <c r="G436" s="64">
        <f t="shared" si="33"/>
        <v>7</v>
      </c>
      <c r="H436" s="64" t="str">
        <f>VLOOKUP($G436, 'Lookup Values'!$D$2:$E$8, 2)</f>
        <v>Sat</v>
      </c>
      <c r="I436" s="80" t="s">
        <v>8</v>
      </c>
      <c r="J436" s="80" t="s">
        <v>22</v>
      </c>
      <c r="K436" s="80" t="s">
        <v>21</v>
      </c>
      <c r="L436" s="80" t="s">
        <v>23</v>
      </c>
      <c r="M436" s="82">
        <v>319</v>
      </c>
      <c r="N436" s="82">
        <f>IF($O436="Income",$M436*'Lookup Values'!$H$3,$M436*'Lookup Values'!$H$2)</f>
        <v>27.513749999999998</v>
      </c>
      <c r="O436" s="80" t="str">
        <f t="shared" si="34"/>
        <v>Expense</v>
      </c>
    </row>
    <row r="437" spans="1:15" x14ac:dyDescent="0.25">
      <c r="A437" s="80">
        <v>436</v>
      </c>
      <c r="B437" s="81">
        <v>39984</v>
      </c>
      <c r="C437" s="64">
        <f t="shared" si="30"/>
        <v>2009</v>
      </c>
      <c r="D437" s="64">
        <f t="shared" si="31"/>
        <v>6</v>
      </c>
      <c r="E437" s="64" t="str">
        <f>VLOOKUP($D437,'Lookup Values'!$A$2:$B$13,2)</f>
        <v>Jun</v>
      </c>
      <c r="F437" s="64">
        <f t="shared" si="32"/>
        <v>20</v>
      </c>
      <c r="G437" s="64">
        <f t="shared" si="33"/>
        <v>7</v>
      </c>
      <c r="H437" s="64" t="str">
        <f>VLOOKUP($G437, 'Lookup Values'!$D$2:$E$8, 2)</f>
        <v>Sat</v>
      </c>
      <c r="I437" s="80" t="s">
        <v>47</v>
      </c>
      <c r="J437" s="80" t="s">
        <v>78</v>
      </c>
      <c r="K437" s="80" t="s">
        <v>79</v>
      </c>
      <c r="L437" s="80" t="s">
        <v>20</v>
      </c>
      <c r="M437" s="82">
        <v>426</v>
      </c>
      <c r="N437" s="82">
        <f>IF($O437="Income",$M437*'Lookup Values'!$H$3,$M437*'Lookup Values'!$H$2)</f>
        <v>161.88</v>
      </c>
      <c r="O437" s="80" t="str">
        <f t="shared" si="34"/>
        <v>Income</v>
      </c>
    </row>
    <row r="438" spans="1:15" x14ac:dyDescent="0.25">
      <c r="A438" s="80">
        <v>437</v>
      </c>
      <c r="B438" s="81">
        <v>39985</v>
      </c>
      <c r="C438" s="64">
        <f t="shared" si="30"/>
        <v>2009</v>
      </c>
      <c r="D438" s="64">
        <f t="shared" si="31"/>
        <v>6</v>
      </c>
      <c r="E438" s="64" t="str">
        <f>VLOOKUP($D438,'Lookup Values'!$A$2:$B$13,2)</f>
        <v>Jun</v>
      </c>
      <c r="F438" s="64">
        <f t="shared" si="32"/>
        <v>21</v>
      </c>
      <c r="G438" s="64">
        <f t="shared" si="33"/>
        <v>1</v>
      </c>
      <c r="H438" s="64" t="str">
        <f>VLOOKUP($G438, 'Lookup Values'!$D$2:$E$8, 2)</f>
        <v>Sun</v>
      </c>
      <c r="I438" s="80" t="s">
        <v>32</v>
      </c>
      <c r="J438" s="80" t="s">
        <v>33</v>
      </c>
      <c r="K438" s="80" t="s">
        <v>31</v>
      </c>
      <c r="L438" s="80" t="s">
        <v>23</v>
      </c>
      <c r="M438" s="82">
        <v>400</v>
      </c>
      <c r="N438" s="82">
        <f>IF($O438="Income",$M438*'Lookup Values'!$H$3,$M438*'Lookup Values'!$H$2)</f>
        <v>34.5</v>
      </c>
      <c r="O438" s="80" t="str">
        <f t="shared" si="34"/>
        <v>Expense</v>
      </c>
    </row>
    <row r="439" spans="1:15" x14ac:dyDescent="0.25">
      <c r="A439" s="80">
        <v>438</v>
      </c>
      <c r="B439" s="81">
        <v>39985</v>
      </c>
      <c r="C439" s="64">
        <f t="shared" si="30"/>
        <v>2009</v>
      </c>
      <c r="D439" s="64">
        <f t="shared" si="31"/>
        <v>6</v>
      </c>
      <c r="E439" s="64" t="str">
        <f>VLOOKUP($D439,'Lookup Values'!$A$2:$B$13,2)</f>
        <v>Jun</v>
      </c>
      <c r="F439" s="64">
        <f t="shared" si="32"/>
        <v>21</v>
      </c>
      <c r="G439" s="64">
        <f t="shared" si="33"/>
        <v>1</v>
      </c>
      <c r="H439" s="64" t="str">
        <f>VLOOKUP($G439, 'Lookup Values'!$D$2:$E$8, 2)</f>
        <v>Sun</v>
      </c>
      <c r="I439" s="80" t="s">
        <v>12</v>
      </c>
      <c r="J439" s="80" t="s">
        <v>25</v>
      </c>
      <c r="K439" s="80" t="s">
        <v>24</v>
      </c>
      <c r="L439" s="80" t="s">
        <v>10</v>
      </c>
      <c r="M439" s="82">
        <v>445</v>
      </c>
      <c r="N439" s="82">
        <f>IF($O439="Income",$M439*'Lookup Values'!$H$3,$M439*'Lookup Values'!$H$2)</f>
        <v>38.381249999999994</v>
      </c>
      <c r="O439" s="80" t="str">
        <f t="shared" si="34"/>
        <v>Expense</v>
      </c>
    </row>
    <row r="440" spans="1:15" x14ac:dyDescent="0.25">
      <c r="A440" s="80">
        <v>439</v>
      </c>
      <c r="B440" s="81">
        <v>39987</v>
      </c>
      <c r="C440" s="64">
        <f t="shared" si="30"/>
        <v>2009</v>
      </c>
      <c r="D440" s="64">
        <f t="shared" si="31"/>
        <v>6</v>
      </c>
      <c r="E440" s="64" t="str">
        <f>VLOOKUP($D440,'Lookup Values'!$A$2:$B$13,2)</f>
        <v>Jun</v>
      </c>
      <c r="F440" s="64">
        <f t="shared" si="32"/>
        <v>23</v>
      </c>
      <c r="G440" s="64">
        <f t="shared" si="33"/>
        <v>3</v>
      </c>
      <c r="H440" s="64" t="str">
        <f>VLOOKUP($G440, 'Lookup Values'!$D$2:$E$8, 2)</f>
        <v>Tue</v>
      </c>
      <c r="I440" s="80" t="s">
        <v>12</v>
      </c>
      <c r="J440" s="80" t="s">
        <v>13</v>
      </c>
      <c r="K440" s="80" t="s">
        <v>11</v>
      </c>
      <c r="L440" s="80" t="s">
        <v>20</v>
      </c>
      <c r="M440" s="82">
        <v>200</v>
      </c>
      <c r="N440" s="82">
        <f>IF($O440="Income",$M440*'Lookup Values'!$H$3,$M440*'Lookup Values'!$H$2)</f>
        <v>17.25</v>
      </c>
      <c r="O440" s="80" t="str">
        <f t="shared" si="34"/>
        <v>Expense</v>
      </c>
    </row>
    <row r="441" spans="1:15" x14ac:dyDescent="0.25">
      <c r="A441" s="80">
        <v>440</v>
      </c>
      <c r="B441" s="81">
        <v>39989</v>
      </c>
      <c r="C441" s="64">
        <f t="shared" si="30"/>
        <v>2009</v>
      </c>
      <c r="D441" s="64">
        <f t="shared" si="31"/>
        <v>6</v>
      </c>
      <c r="E441" s="64" t="str">
        <f>VLOOKUP($D441,'Lookup Values'!$A$2:$B$13,2)</f>
        <v>Jun</v>
      </c>
      <c r="F441" s="64">
        <f t="shared" si="32"/>
        <v>25</v>
      </c>
      <c r="G441" s="64">
        <f t="shared" si="33"/>
        <v>5</v>
      </c>
      <c r="H441" s="64" t="str">
        <f>VLOOKUP($G441, 'Lookup Values'!$D$2:$E$8, 2)</f>
        <v>Thu</v>
      </c>
      <c r="I441" s="80" t="s">
        <v>39</v>
      </c>
      <c r="J441" s="80" t="s">
        <v>40</v>
      </c>
      <c r="K441" s="80" t="s">
        <v>38</v>
      </c>
      <c r="L441" s="80" t="s">
        <v>20</v>
      </c>
      <c r="M441" s="82">
        <v>320</v>
      </c>
      <c r="N441" s="82">
        <f>IF($O441="Income",$M441*'Lookup Values'!$H$3,$M441*'Lookup Values'!$H$2)</f>
        <v>27.599999999999998</v>
      </c>
      <c r="O441" s="80" t="str">
        <f t="shared" si="34"/>
        <v>Expense</v>
      </c>
    </row>
    <row r="442" spans="1:15" x14ac:dyDescent="0.25">
      <c r="A442" s="80">
        <v>441</v>
      </c>
      <c r="B442" s="81">
        <v>39991</v>
      </c>
      <c r="C442" s="64">
        <f t="shared" si="30"/>
        <v>2009</v>
      </c>
      <c r="D442" s="64">
        <f t="shared" si="31"/>
        <v>6</v>
      </c>
      <c r="E442" s="64" t="str">
        <f>VLOOKUP($D442,'Lookup Values'!$A$2:$B$13,2)</f>
        <v>Jun</v>
      </c>
      <c r="F442" s="64">
        <f t="shared" si="32"/>
        <v>27</v>
      </c>
      <c r="G442" s="64">
        <f t="shared" si="33"/>
        <v>7</v>
      </c>
      <c r="H442" s="64" t="str">
        <f>VLOOKUP($G442, 'Lookup Values'!$D$2:$E$8, 2)</f>
        <v>Sat</v>
      </c>
      <c r="I442" s="80" t="s">
        <v>12</v>
      </c>
      <c r="J442" s="80" t="s">
        <v>25</v>
      </c>
      <c r="K442" s="80" t="s">
        <v>24</v>
      </c>
      <c r="L442" s="80" t="s">
        <v>23</v>
      </c>
      <c r="M442" s="82">
        <v>339</v>
      </c>
      <c r="N442" s="82">
        <f>IF($O442="Income",$M442*'Lookup Values'!$H$3,$M442*'Lookup Values'!$H$2)</f>
        <v>29.238749999999996</v>
      </c>
      <c r="O442" s="80" t="str">
        <f t="shared" si="34"/>
        <v>Expense</v>
      </c>
    </row>
    <row r="443" spans="1:15" x14ac:dyDescent="0.25">
      <c r="A443" s="80">
        <v>442</v>
      </c>
      <c r="B443" s="81">
        <v>39993</v>
      </c>
      <c r="C443" s="64">
        <f t="shared" si="30"/>
        <v>2009</v>
      </c>
      <c r="D443" s="64">
        <f t="shared" si="31"/>
        <v>6</v>
      </c>
      <c r="E443" s="64" t="str">
        <f>VLOOKUP($D443,'Lookup Values'!$A$2:$B$13,2)</f>
        <v>Jun</v>
      </c>
      <c r="F443" s="64">
        <f t="shared" si="32"/>
        <v>29</v>
      </c>
      <c r="G443" s="64">
        <f t="shared" si="33"/>
        <v>2</v>
      </c>
      <c r="H443" s="64" t="str">
        <f>VLOOKUP($G443, 'Lookup Values'!$D$2:$E$8, 2)</f>
        <v>Mon</v>
      </c>
      <c r="I443" s="80" t="s">
        <v>15</v>
      </c>
      <c r="J443" s="80" t="s">
        <v>16</v>
      </c>
      <c r="K443" s="80" t="s">
        <v>14</v>
      </c>
      <c r="L443" s="80" t="s">
        <v>10</v>
      </c>
      <c r="M443" s="82">
        <v>445</v>
      </c>
      <c r="N443" s="82">
        <f>IF($O443="Income",$M443*'Lookup Values'!$H$3,$M443*'Lookup Values'!$H$2)</f>
        <v>38.381249999999994</v>
      </c>
      <c r="O443" s="80" t="str">
        <f t="shared" si="34"/>
        <v>Expense</v>
      </c>
    </row>
    <row r="444" spans="1:15" x14ac:dyDescent="0.25">
      <c r="A444" s="80">
        <v>443</v>
      </c>
      <c r="B444" s="81">
        <v>39997</v>
      </c>
      <c r="C444" s="64">
        <f t="shared" si="30"/>
        <v>2009</v>
      </c>
      <c r="D444" s="64">
        <f t="shared" si="31"/>
        <v>7</v>
      </c>
      <c r="E444" s="64" t="str">
        <f>VLOOKUP($D444,'Lookup Values'!$A$2:$B$13,2)</f>
        <v>Jul</v>
      </c>
      <c r="F444" s="64">
        <f t="shared" si="32"/>
        <v>3</v>
      </c>
      <c r="G444" s="64">
        <f t="shared" si="33"/>
        <v>6</v>
      </c>
      <c r="H444" s="64" t="str">
        <f>VLOOKUP($G444, 'Lookup Values'!$D$2:$E$8, 2)</f>
        <v>Fri</v>
      </c>
      <c r="I444" s="80" t="s">
        <v>47</v>
      </c>
      <c r="J444" s="80" t="s">
        <v>80</v>
      </c>
      <c r="K444" s="80" t="s">
        <v>81</v>
      </c>
      <c r="L444" s="80" t="s">
        <v>23</v>
      </c>
      <c r="M444" s="82">
        <v>492</v>
      </c>
      <c r="N444" s="82">
        <f>IF($O444="Income",$M444*'Lookup Values'!$H$3,$M444*'Lookup Values'!$H$2)</f>
        <v>186.96</v>
      </c>
      <c r="O444" s="80" t="str">
        <f t="shared" si="34"/>
        <v>Income</v>
      </c>
    </row>
    <row r="445" spans="1:15" x14ac:dyDescent="0.25">
      <c r="A445" s="80">
        <v>444</v>
      </c>
      <c r="B445" s="81">
        <v>40001</v>
      </c>
      <c r="C445" s="64">
        <f t="shared" si="30"/>
        <v>2009</v>
      </c>
      <c r="D445" s="64">
        <f t="shared" si="31"/>
        <v>7</v>
      </c>
      <c r="E445" s="64" t="str">
        <f>VLOOKUP($D445,'Lookup Values'!$A$2:$B$13,2)</f>
        <v>Jul</v>
      </c>
      <c r="F445" s="64">
        <f t="shared" si="32"/>
        <v>7</v>
      </c>
      <c r="G445" s="64">
        <f t="shared" si="33"/>
        <v>3</v>
      </c>
      <c r="H445" s="64" t="str">
        <f>VLOOKUP($G445, 'Lookup Values'!$D$2:$E$8, 2)</f>
        <v>Tue</v>
      </c>
      <c r="I445" s="80" t="s">
        <v>15</v>
      </c>
      <c r="J445" s="80" t="s">
        <v>35</v>
      </c>
      <c r="K445" s="80" t="s">
        <v>34</v>
      </c>
      <c r="L445" s="80" t="s">
        <v>23</v>
      </c>
      <c r="M445" s="82">
        <v>407</v>
      </c>
      <c r="N445" s="82">
        <f>IF($O445="Income",$M445*'Lookup Values'!$H$3,$M445*'Lookup Values'!$H$2)</f>
        <v>35.103749999999998</v>
      </c>
      <c r="O445" s="80" t="str">
        <f t="shared" si="34"/>
        <v>Expense</v>
      </c>
    </row>
    <row r="446" spans="1:15" x14ac:dyDescent="0.25">
      <c r="A446" s="80">
        <v>445</v>
      </c>
      <c r="B446" s="81">
        <v>40004</v>
      </c>
      <c r="C446" s="64">
        <f t="shared" si="30"/>
        <v>2009</v>
      </c>
      <c r="D446" s="64">
        <f t="shared" si="31"/>
        <v>7</v>
      </c>
      <c r="E446" s="64" t="str">
        <f>VLOOKUP($D446,'Lookup Values'!$A$2:$B$13,2)</f>
        <v>Jul</v>
      </c>
      <c r="F446" s="64">
        <f t="shared" si="32"/>
        <v>10</v>
      </c>
      <c r="G446" s="64">
        <f t="shared" si="33"/>
        <v>6</v>
      </c>
      <c r="H446" s="64" t="str">
        <f>VLOOKUP($G446, 'Lookup Values'!$D$2:$E$8, 2)</f>
        <v>Fri</v>
      </c>
      <c r="I446" s="80" t="s">
        <v>18</v>
      </c>
      <c r="J446" s="80" t="s">
        <v>19</v>
      </c>
      <c r="K446" s="80" t="s">
        <v>17</v>
      </c>
      <c r="L446" s="80" t="s">
        <v>23</v>
      </c>
      <c r="M446" s="82">
        <v>155</v>
      </c>
      <c r="N446" s="82">
        <f>IF($O446="Income",$M446*'Lookup Values'!$H$3,$M446*'Lookup Values'!$H$2)</f>
        <v>13.368749999999999</v>
      </c>
      <c r="O446" s="80" t="str">
        <f t="shared" si="34"/>
        <v>Expense</v>
      </c>
    </row>
    <row r="447" spans="1:15" x14ac:dyDescent="0.25">
      <c r="A447" s="80">
        <v>446</v>
      </c>
      <c r="B447" s="81">
        <v>40007</v>
      </c>
      <c r="C447" s="64">
        <f t="shared" si="30"/>
        <v>2009</v>
      </c>
      <c r="D447" s="64">
        <f t="shared" si="31"/>
        <v>7</v>
      </c>
      <c r="E447" s="64" t="str">
        <f>VLOOKUP($D447,'Lookup Values'!$A$2:$B$13,2)</f>
        <v>Jul</v>
      </c>
      <c r="F447" s="64">
        <f t="shared" si="32"/>
        <v>13</v>
      </c>
      <c r="G447" s="64">
        <f t="shared" si="33"/>
        <v>2</v>
      </c>
      <c r="H447" s="64" t="str">
        <f>VLOOKUP($G447, 'Lookup Values'!$D$2:$E$8, 2)</f>
        <v>Mon</v>
      </c>
      <c r="I447" s="80" t="s">
        <v>8</v>
      </c>
      <c r="J447" s="80" t="s">
        <v>9</v>
      </c>
      <c r="K447" s="80" t="s">
        <v>7</v>
      </c>
      <c r="L447" s="80" t="s">
        <v>20</v>
      </c>
      <c r="M447" s="82">
        <v>370</v>
      </c>
      <c r="N447" s="82">
        <f>IF($O447="Income",$M447*'Lookup Values'!$H$3,$M447*'Lookup Values'!$H$2)</f>
        <v>31.912499999999998</v>
      </c>
      <c r="O447" s="80" t="str">
        <f t="shared" si="34"/>
        <v>Expense</v>
      </c>
    </row>
    <row r="448" spans="1:15" x14ac:dyDescent="0.25">
      <c r="A448" s="80">
        <v>447</v>
      </c>
      <c r="B448" s="81">
        <v>40007</v>
      </c>
      <c r="C448" s="64">
        <f t="shared" si="30"/>
        <v>2009</v>
      </c>
      <c r="D448" s="64">
        <f t="shared" si="31"/>
        <v>7</v>
      </c>
      <c r="E448" s="64" t="str">
        <f>VLOOKUP($D448,'Lookup Values'!$A$2:$B$13,2)</f>
        <v>Jul</v>
      </c>
      <c r="F448" s="64">
        <f t="shared" si="32"/>
        <v>13</v>
      </c>
      <c r="G448" s="64">
        <f t="shared" si="33"/>
        <v>2</v>
      </c>
      <c r="H448" s="64" t="str">
        <f>VLOOKUP($G448, 'Lookup Values'!$D$2:$E$8, 2)</f>
        <v>Mon</v>
      </c>
      <c r="I448" s="80" t="s">
        <v>39</v>
      </c>
      <c r="J448" s="80" t="s">
        <v>40</v>
      </c>
      <c r="K448" s="80" t="s">
        <v>38</v>
      </c>
      <c r="L448" s="80" t="s">
        <v>10</v>
      </c>
      <c r="M448" s="82">
        <v>300</v>
      </c>
      <c r="N448" s="82">
        <f>IF($O448="Income",$M448*'Lookup Values'!$H$3,$M448*'Lookup Values'!$H$2)</f>
        <v>25.874999999999996</v>
      </c>
      <c r="O448" s="80" t="str">
        <f t="shared" si="34"/>
        <v>Expense</v>
      </c>
    </row>
    <row r="449" spans="1:15" x14ac:dyDescent="0.25">
      <c r="A449" s="80">
        <v>448</v>
      </c>
      <c r="B449" s="81">
        <v>40011</v>
      </c>
      <c r="C449" s="64">
        <f t="shared" si="30"/>
        <v>2009</v>
      </c>
      <c r="D449" s="64">
        <f t="shared" si="31"/>
        <v>7</v>
      </c>
      <c r="E449" s="64" t="str">
        <f>VLOOKUP($D449,'Lookup Values'!$A$2:$B$13,2)</f>
        <v>Jul</v>
      </c>
      <c r="F449" s="64">
        <f t="shared" si="32"/>
        <v>17</v>
      </c>
      <c r="G449" s="64">
        <f t="shared" si="33"/>
        <v>6</v>
      </c>
      <c r="H449" s="64" t="str">
        <f>VLOOKUP($G449, 'Lookup Values'!$D$2:$E$8, 2)</f>
        <v>Fri</v>
      </c>
      <c r="I449" s="80" t="s">
        <v>12</v>
      </c>
      <c r="J449" s="80" t="s">
        <v>25</v>
      </c>
      <c r="K449" s="80" t="s">
        <v>24</v>
      </c>
      <c r="L449" s="80" t="s">
        <v>20</v>
      </c>
      <c r="M449" s="82">
        <v>398</v>
      </c>
      <c r="N449" s="82">
        <f>IF($O449="Income",$M449*'Lookup Values'!$H$3,$M449*'Lookup Values'!$H$2)</f>
        <v>34.327500000000001</v>
      </c>
      <c r="O449" s="80" t="str">
        <f t="shared" si="34"/>
        <v>Expense</v>
      </c>
    </row>
    <row r="450" spans="1:15" x14ac:dyDescent="0.25">
      <c r="A450" s="80">
        <v>449</v>
      </c>
      <c r="B450" s="81">
        <v>40016</v>
      </c>
      <c r="C450" s="64">
        <f t="shared" si="30"/>
        <v>2009</v>
      </c>
      <c r="D450" s="64">
        <f t="shared" si="31"/>
        <v>7</v>
      </c>
      <c r="E450" s="64" t="str">
        <f>VLOOKUP($D450,'Lookup Values'!$A$2:$B$13,2)</f>
        <v>Jul</v>
      </c>
      <c r="F450" s="64">
        <f t="shared" si="32"/>
        <v>22</v>
      </c>
      <c r="G450" s="64">
        <f t="shared" si="33"/>
        <v>4</v>
      </c>
      <c r="H450" s="64" t="str">
        <f>VLOOKUP($G450, 'Lookup Values'!$D$2:$E$8, 2)</f>
        <v>Wed</v>
      </c>
      <c r="I450" s="80" t="s">
        <v>47</v>
      </c>
      <c r="J450" s="80" t="s">
        <v>80</v>
      </c>
      <c r="K450" s="80" t="s">
        <v>81</v>
      </c>
      <c r="L450" s="80" t="s">
        <v>23</v>
      </c>
      <c r="M450" s="82">
        <v>125</v>
      </c>
      <c r="N450" s="82">
        <f>IF($O450="Income",$M450*'Lookup Values'!$H$3,$M450*'Lookup Values'!$H$2)</f>
        <v>47.5</v>
      </c>
      <c r="O450" s="80" t="str">
        <f t="shared" si="34"/>
        <v>Income</v>
      </c>
    </row>
    <row r="451" spans="1:15" x14ac:dyDescent="0.25">
      <c r="A451" s="80">
        <v>450</v>
      </c>
      <c r="B451" s="81">
        <v>40017</v>
      </c>
      <c r="C451" s="64">
        <f t="shared" ref="C451:C514" si="35">YEAR($B451)</f>
        <v>2009</v>
      </c>
      <c r="D451" s="64">
        <f t="shared" ref="D451:D514" si="36">MONTH($B451)</f>
        <v>7</v>
      </c>
      <c r="E451" s="64" t="str">
        <f>VLOOKUP($D451,'Lookup Values'!$A$2:$B$13,2)</f>
        <v>Jul</v>
      </c>
      <c r="F451" s="64">
        <f t="shared" ref="F451:F514" si="37">DAY($B451)</f>
        <v>23</v>
      </c>
      <c r="G451" s="64">
        <f t="shared" ref="G451:G514" si="38">WEEKDAY($B451)</f>
        <v>5</v>
      </c>
      <c r="H451" s="64" t="str">
        <f>VLOOKUP($G451, 'Lookup Values'!$D$2:$E$8, 2)</f>
        <v>Thu</v>
      </c>
      <c r="I451" s="80" t="s">
        <v>47</v>
      </c>
      <c r="J451" s="80" t="s">
        <v>78</v>
      </c>
      <c r="K451" s="80" t="s">
        <v>79</v>
      </c>
      <c r="L451" s="80" t="s">
        <v>10</v>
      </c>
      <c r="M451" s="82">
        <v>158</v>
      </c>
      <c r="N451" s="82">
        <f>IF($O451="Income",$M451*'Lookup Values'!$H$3,$M451*'Lookup Values'!$H$2)</f>
        <v>60.04</v>
      </c>
      <c r="O451" s="80" t="str">
        <f t="shared" ref="O451:O514" si="39">IF($I451="Income","Income","Expense")</f>
        <v>Income</v>
      </c>
    </row>
    <row r="452" spans="1:15" x14ac:dyDescent="0.25">
      <c r="A452" s="80">
        <v>451</v>
      </c>
      <c r="B452" s="81">
        <v>40019</v>
      </c>
      <c r="C452" s="64">
        <f t="shared" si="35"/>
        <v>2009</v>
      </c>
      <c r="D452" s="64">
        <f t="shared" si="36"/>
        <v>7</v>
      </c>
      <c r="E452" s="64" t="str">
        <f>VLOOKUP($D452,'Lookup Values'!$A$2:$B$13,2)</f>
        <v>Jul</v>
      </c>
      <c r="F452" s="64">
        <f t="shared" si="37"/>
        <v>25</v>
      </c>
      <c r="G452" s="64">
        <f t="shared" si="38"/>
        <v>7</v>
      </c>
      <c r="H452" s="64" t="str">
        <f>VLOOKUP($G452, 'Lookup Values'!$D$2:$E$8, 2)</f>
        <v>Sat</v>
      </c>
      <c r="I452" s="80" t="s">
        <v>47</v>
      </c>
      <c r="J452" s="80" t="s">
        <v>80</v>
      </c>
      <c r="K452" s="80" t="s">
        <v>81</v>
      </c>
      <c r="L452" s="80" t="s">
        <v>20</v>
      </c>
      <c r="M452" s="82">
        <v>241</v>
      </c>
      <c r="N452" s="82">
        <f>IF($O452="Income",$M452*'Lookup Values'!$H$3,$M452*'Lookup Values'!$H$2)</f>
        <v>91.58</v>
      </c>
      <c r="O452" s="80" t="str">
        <f t="shared" si="39"/>
        <v>Income</v>
      </c>
    </row>
    <row r="453" spans="1:15" x14ac:dyDescent="0.25">
      <c r="A453" s="80">
        <v>452</v>
      </c>
      <c r="B453" s="81">
        <v>40021</v>
      </c>
      <c r="C453" s="64">
        <f t="shared" si="35"/>
        <v>2009</v>
      </c>
      <c r="D453" s="64">
        <f t="shared" si="36"/>
        <v>7</v>
      </c>
      <c r="E453" s="64" t="str">
        <f>VLOOKUP($D453,'Lookup Values'!$A$2:$B$13,2)</f>
        <v>Jul</v>
      </c>
      <c r="F453" s="64">
        <f t="shared" si="37"/>
        <v>27</v>
      </c>
      <c r="G453" s="64">
        <f t="shared" si="38"/>
        <v>2</v>
      </c>
      <c r="H453" s="64" t="str">
        <f>VLOOKUP($G453, 'Lookup Values'!$D$2:$E$8, 2)</f>
        <v>Mon</v>
      </c>
      <c r="I453" s="80" t="s">
        <v>8</v>
      </c>
      <c r="J453" s="80" t="s">
        <v>9</v>
      </c>
      <c r="K453" s="80" t="s">
        <v>7</v>
      </c>
      <c r="L453" s="80" t="s">
        <v>10</v>
      </c>
      <c r="M453" s="82">
        <v>377</v>
      </c>
      <c r="N453" s="82">
        <f>IF($O453="Income",$M453*'Lookup Values'!$H$3,$M453*'Lookup Values'!$H$2)</f>
        <v>32.516249999999999</v>
      </c>
      <c r="O453" s="80" t="str">
        <f t="shared" si="39"/>
        <v>Expense</v>
      </c>
    </row>
    <row r="454" spans="1:15" x14ac:dyDescent="0.25">
      <c r="A454" s="80">
        <v>453</v>
      </c>
      <c r="B454" s="81">
        <v>40024</v>
      </c>
      <c r="C454" s="64">
        <f t="shared" si="35"/>
        <v>2009</v>
      </c>
      <c r="D454" s="64">
        <f t="shared" si="36"/>
        <v>7</v>
      </c>
      <c r="E454" s="64" t="str">
        <f>VLOOKUP($D454,'Lookup Values'!$A$2:$B$13,2)</f>
        <v>Jul</v>
      </c>
      <c r="F454" s="64">
        <f t="shared" si="37"/>
        <v>30</v>
      </c>
      <c r="G454" s="64">
        <f t="shared" si="38"/>
        <v>5</v>
      </c>
      <c r="H454" s="64" t="str">
        <f>VLOOKUP($G454, 'Lookup Values'!$D$2:$E$8, 2)</f>
        <v>Thu</v>
      </c>
      <c r="I454" s="80" t="s">
        <v>18</v>
      </c>
      <c r="J454" s="80" t="s">
        <v>30</v>
      </c>
      <c r="K454" s="80" t="s">
        <v>29</v>
      </c>
      <c r="L454" s="80" t="s">
        <v>20</v>
      </c>
      <c r="M454" s="82">
        <v>340</v>
      </c>
      <c r="N454" s="82">
        <f>IF($O454="Income",$M454*'Lookup Values'!$H$3,$M454*'Lookup Values'!$H$2)</f>
        <v>29.324999999999999</v>
      </c>
      <c r="O454" s="80" t="str">
        <f t="shared" si="39"/>
        <v>Expense</v>
      </c>
    </row>
    <row r="455" spans="1:15" x14ac:dyDescent="0.25">
      <c r="A455" s="80">
        <v>454</v>
      </c>
      <c r="B455" s="81">
        <v>40025</v>
      </c>
      <c r="C455" s="64">
        <f t="shared" si="35"/>
        <v>2009</v>
      </c>
      <c r="D455" s="64">
        <f t="shared" si="36"/>
        <v>7</v>
      </c>
      <c r="E455" s="64" t="str">
        <f>VLOOKUP($D455,'Lookup Values'!$A$2:$B$13,2)</f>
        <v>Jul</v>
      </c>
      <c r="F455" s="64">
        <f t="shared" si="37"/>
        <v>31</v>
      </c>
      <c r="G455" s="64">
        <f t="shared" si="38"/>
        <v>6</v>
      </c>
      <c r="H455" s="64" t="str">
        <f>VLOOKUP($G455, 'Lookup Values'!$D$2:$E$8, 2)</f>
        <v>Fri</v>
      </c>
      <c r="I455" s="80" t="s">
        <v>12</v>
      </c>
      <c r="J455" s="80" t="s">
        <v>37</v>
      </c>
      <c r="K455" s="80" t="s">
        <v>36</v>
      </c>
      <c r="L455" s="80" t="s">
        <v>23</v>
      </c>
      <c r="M455" s="82">
        <v>213</v>
      </c>
      <c r="N455" s="82">
        <f>IF($O455="Income",$M455*'Lookup Values'!$H$3,$M455*'Lookup Values'!$H$2)</f>
        <v>18.37125</v>
      </c>
      <c r="O455" s="80" t="str">
        <f t="shared" si="39"/>
        <v>Expense</v>
      </c>
    </row>
    <row r="456" spans="1:15" x14ac:dyDescent="0.25">
      <c r="A456" s="80">
        <v>455</v>
      </c>
      <c r="B456" s="81">
        <v>40026</v>
      </c>
      <c r="C456" s="64">
        <f t="shared" si="35"/>
        <v>2009</v>
      </c>
      <c r="D456" s="64">
        <f t="shared" si="36"/>
        <v>8</v>
      </c>
      <c r="E456" s="64" t="str">
        <f>VLOOKUP($D456,'Lookup Values'!$A$2:$B$13,2)</f>
        <v>Aug</v>
      </c>
      <c r="F456" s="64">
        <f t="shared" si="37"/>
        <v>1</v>
      </c>
      <c r="G456" s="64">
        <f t="shared" si="38"/>
        <v>7</v>
      </c>
      <c r="H456" s="64" t="str">
        <f>VLOOKUP($G456, 'Lookup Values'!$D$2:$E$8, 2)</f>
        <v>Sat</v>
      </c>
      <c r="I456" s="80" t="s">
        <v>42</v>
      </c>
      <c r="J456" s="80" t="s">
        <v>43</v>
      </c>
      <c r="K456" s="80" t="s">
        <v>41</v>
      </c>
      <c r="L456" s="80" t="s">
        <v>20</v>
      </c>
      <c r="M456" s="82">
        <v>191</v>
      </c>
      <c r="N456" s="82">
        <f>IF($O456="Income",$M456*'Lookup Values'!$H$3,$M456*'Lookup Values'!$H$2)</f>
        <v>16.473749999999999</v>
      </c>
      <c r="O456" s="80" t="str">
        <f t="shared" si="39"/>
        <v>Expense</v>
      </c>
    </row>
    <row r="457" spans="1:15" x14ac:dyDescent="0.25">
      <c r="A457" s="80">
        <v>456</v>
      </c>
      <c r="B457" s="81">
        <v>40026</v>
      </c>
      <c r="C457" s="64">
        <f t="shared" si="35"/>
        <v>2009</v>
      </c>
      <c r="D457" s="64">
        <f t="shared" si="36"/>
        <v>8</v>
      </c>
      <c r="E457" s="64" t="str">
        <f>VLOOKUP($D457,'Lookup Values'!$A$2:$B$13,2)</f>
        <v>Aug</v>
      </c>
      <c r="F457" s="64">
        <f t="shared" si="37"/>
        <v>1</v>
      </c>
      <c r="G457" s="64">
        <f t="shared" si="38"/>
        <v>7</v>
      </c>
      <c r="H457" s="64" t="str">
        <f>VLOOKUP($G457, 'Lookup Values'!$D$2:$E$8, 2)</f>
        <v>Sat</v>
      </c>
      <c r="I457" s="80" t="s">
        <v>8</v>
      </c>
      <c r="J457" s="80" t="s">
        <v>9</v>
      </c>
      <c r="K457" s="80" t="s">
        <v>7</v>
      </c>
      <c r="L457" s="80" t="s">
        <v>23</v>
      </c>
      <c r="M457" s="82">
        <v>344</v>
      </c>
      <c r="N457" s="82">
        <f>IF($O457="Income",$M457*'Lookup Values'!$H$3,$M457*'Lookup Values'!$H$2)</f>
        <v>29.669999999999998</v>
      </c>
      <c r="O457" s="80" t="str">
        <f t="shared" si="39"/>
        <v>Expense</v>
      </c>
    </row>
    <row r="458" spans="1:15" x14ac:dyDescent="0.25">
      <c r="A458" s="80">
        <v>457</v>
      </c>
      <c r="B458" s="81">
        <v>40026</v>
      </c>
      <c r="C458" s="64">
        <f t="shared" si="35"/>
        <v>2009</v>
      </c>
      <c r="D458" s="64">
        <f t="shared" si="36"/>
        <v>8</v>
      </c>
      <c r="E458" s="64" t="str">
        <f>VLOOKUP($D458,'Lookup Values'!$A$2:$B$13,2)</f>
        <v>Aug</v>
      </c>
      <c r="F458" s="64">
        <f t="shared" si="37"/>
        <v>1</v>
      </c>
      <c r="G458" s="64">
        <f t="shared" si="38"/>
        <v>7</v>
      </c>
      <c r="H458" s="64" t="str">
        <f>VLOOKUP($G458, 'Lookup Values'!$D$2:$E$8, 2)</f>
        <v>Sat</v>
      </c>
      <c r="I458" s="80" t="s">
        <v>8</v>
      </c>
      <c r="J458" s="80" t="s">
        <v>22</v>
      </c>
      <c r="K458" s="80" t="s">
        <v>21</v>
      </c>
      <c r="L458" s="80" t="s">
        <v>23</v>
      </c>
      <c r="M458" s="82">
        <v>134</v>
      </c>
      <c r="N458" s="82">
        <f>IF($O458="Income",$M458*'Lookup Values'!$H$3,$M458*'Lookup Values'!$H$2)</f>
        <v>11.557499999999999</v>
      </c>
      <c r="O458" s="80" t="str">
        <f t="shared" si="39"/>
        <v>Expense</v>
      </c>
    </row>
    <row r="459" spans="1:15" x14ac:dyDescent="0.25">
      <c r="A459" s="80">
        <v>458</v>
      </c>
      <c r="B459" s="81">
        <v>40031</v>
      </c>
      <c r="C459" s="64">
        <f t="shared" si="35"/>
        <v>2009</v>
      </c>
      <c r="D459" s="64">
        <f t="shared" si="36"/>
        <v>8</v>
      </c>
      <c r="E459" s="64" t="str">
        <f>VLOOKUP($D459,'Lookup Values'!$A$2:$B$13,2)</f>
        <v>Aug</v>
      </c>
      <c r="F459" s="64">
        <f t="shared" si="37"/>
        <v>6</v>
      </c>
      <c r="G459" s="64">
        <f t="shared" si="38"/>
        <v>5</v>
      </c>
      <c r="H459" s="64" t="str">
        <f>VLOOKUP($G459, 'Lookup Values'!$D$2:$E$8, 2)</f>
        <v>Thu</v>
      </c>
      <c r="I459" s="80" t="s">
        <v>47</v>
      </c>
      <c r="J459" s="80" t="s">
        <v>80</v>
      </c>
      <c r="K459" s="80" t="s">
        <v>81</v>
      </c>
      <c r="L459" s="80" t="s">
        <v>23</v>
      </c>
      <c r="M459" s="82">
        <v>98</v>
      </c>
      <c r="N459" s="82">
        <f>IF($O459="Income",$M459*'Lookup Values'!$H$3,$M459*'Lookup Values'!$H$2)</f>
        <v>37.24</v>
      </c>
      <c r="O459" s="80" t="str">
        <f t="shared" si="39"/>
        <v>Income</v>
      </c>
    </row>
    <row r="460" spans="1:15" x14ac:dyDescent="0.25">
      <c r="A460" s="80">
        <v>459</v>
      </c>
      <c r="B460" s="81">
        <v>40031</v>
      </c>
      <c r="C460" s="64">
        <f t="shared" si="35"/>
        <v>2009</v>
      </c>
      <c r="D460" s="64">
        <f t="shared" si="36"/>
        <v>8</v>
      </c>
      <c r="E460" s="64" t="str">
        <f>VLOOKUP($D460,'Lookup Values'!$A$2:$B$13,2)</f>
        <v>Aug</v>
      </c>
      <c r="F460" s="64">
        <f t="shared" si="37"/>
        <v>6</v>
      </c>
      <c r="G460" s="64">
        <f t="shared" si="38"/>
        <v>5</v>
      </c>
      <c r="H460" s="64" t="str">
        <f>VLOOKUP($G460, 'Lookup Values'!$D$2:$E$8, 2)</f>
        <v>Thu</v>
      </c>
      <c r="I460" s="80" t="s">
        <v>8</v>
      </c>
      <c r="J460" s="80" t="s">
        <v>9</v>
      </c>
      <c r="K460" s="80" t="s">
        <v>7</v>
      </c>
      <c r="L460" s="80" t="s">
        <v>10</v>
      </c>
      <c r="M460" s="82">
        <v>392</v>
      </c>
      <c r="N460" s="82">
        <f>IF($O460="Income",$M460*'Lookup Values'!$H$3,$M460*'Lookup Values'!$H$2)</f>
        <v>33.809999999999995</v>
      </c>
      <c r="O460" s="80" t="str">
        <f t="shared" si="39"/>
        <v>Expense</v>
      </c>
    </row>
    <row r="461" spans="1:15" x14ac:dyDescent="0.25">
      <c r="A461" s="80">
        <v>460</v>
      </c>
      <c r="B461" s="81">
        <v>40032</v>
      </c>
      <c r="C461" s="64">
        <f t="shared" si="35"/>
        <v>2009</v>
      </c>
      <c r="D461" s="64">
        <f t="shared" si="36"/>
        <v>8</v>
      </c>
      <c r="E461" s="64" t="str">
        <f>VLOOKUP($D461,'Lookup Values'!$A$2:$B$13,2)</f>
        <v>Aug</v>
      </c>
      <c r="F461" s="64">
        <f t="shared" si="37"/>
        <v>7</v>
      </c>
      <c r="G461" s="64">
        <f t="shared" si="38"/>
        <v>6</v>
      </c>
      <c r="H461" s="64" t="str">
        <f>VLOOKUP($G461, 'Lookup Values'!$D$2:$E$8, 2)</f>
        <v>Fri</v>
      </c>
      <c r="I461" s="80" t="s">
        <v>15</v>
      </c>
      <c r="J461" s="80" t="s">
        <v>35</v>
      </c>
      <c r="K461" s="80" t="s">
        <v>34</v>
      </c>
      <c r="L461" s="80" t="s">
        <v>10</v>
      </c>
      <c r="M461" s="82">
        <v>455</v>
      </c>
      <c r="N461" s="82">
        <f>IF($O461="Income",$M461*'Lookup Values'!$H$3,$M461*'Lookup Values'!$H$2)</f>
        <v>39.243749999999999</v>
      </c>
      <c r="O461" s="80" t="str">
        <f t="shared" si="39"/>
        <v>Expense</v>
      </c>
    </row>
    <row r="462" spans="1:15" x14ac:dyDescent="0.25">
      <c r="A462" s="80">
        <v>461</v>
      </c>
      <c r="B462" s="81">
        <v>40034</v>
      </c>
      <c r="C462" s="64">
        <f t="shared" si="35"/>
        <v>2009</v>
      </c>
      <c r="D462" s="64">
        <f t="shared" si="36"/>
        <v>8</v>
      </c>
      <c r="E462" s="64" t="str">
        <f>VLOOKUP($D462,'Lookup Values'!$A$2:$B$13,2)</f>
        <v>Aug</v>
      </c>
      <c r="F462" s="64">
        <f t="shared" si="37"/>
        <v>9</v>
      </c>
      <c r="G462" s="64">
        <f t="shared" si="38"/>
        <v>1</v>
      </c>
      <c r="H462" s="64" t="str">
        <f>VLOOKUP($G462, 'Lookup Values'!$D$2:$E$8, 2)</f>
        <v>Sun</v>
      </c>
      <c r="I462" s="80" t="s">
        <v>47</v>
      </c>
      <c r="J462" s="80" t="s">
        <v>78</v>
      </c>
      <c r="K462" s="80" t="s">
        <v>79</v>
      </c>
      <c r="L462" s="80" t="s">
        <v>23</v>
      </c>
      <c r="M462" s="82">
        <v>496</v>
      </c>
      <c r="N462" s="82">
        <f>IF($O462="Income",$M462*'Lookup Values'!$H$3,$M462*'Lookup Values'!$H$2)</f>
        <v>188.48</v>
      </c>
      <c r="O462" s="80" t="str">
        <f t="shared" si="39"/>
        <v>Income</v>
      </c>
    </row>
    <row r="463" spans="1:15" x14ac:dyDescent="0.25">
      <c r="A463" s="80">
        <v>462</v>
      </c>
      <c r="B463" s="81">
        <v>40035</v>
      </c>
      <c r="C463" s="64">
        <f t="shared" si="35"/>
        <v>2009</v>
      </c>
      <c r="D463" s="64">
        <f t="shared" si="36"/>
        <v>8</v>
      </c>
      <c r="E463" s="64" t="str">
        <f>VLOOKUP($D463,'Lookup Values'!$A$2:$B$13,2)</f>
        <v>Aug</v>
      </c>
      <c r="F463" s="64">
        <f t="shared" si="37"/>
        <v>10</v>
      </c>
      <c r="G463" s="64">
        <f t="shared" si="38"/>
        <v>2</v>
      </c>
      <c r="H463" s="64" t="str">
        <f>VLOOKUP($G463, 'Lookup Values'!$D$2:$E$8, 2)</f>
        <v>Mon</v>
      </c>
      <c r="I463" s="80" t="s">
        <v>39</v>
      </c>
      <c r="J463" s="80" t="s">
        <v>40</v>
      </c>
      <c r="K463" s="80" t="s">
        <v>38</v>
      </c>
      <c r="L463" s="80" t="s">
        <v>10</v>
      </c>
      <c r="M463" s="82">
        <v>378</v>
      </c>
      <c r="N463" s="82">
        <f>IF($O463="Income",$M463*'Lookup Values'!$H$3,$M463*'Lookup Values'!$H$2)</f>
        <v>32.602499999999999</v>
      </c>
      <c r="O463" s="80" t="str">
        <f t="shared" si="39"/>
        <v>Expense</v>
      </c>
    </row>
    <row r="464" spans="1:15" x14ac:dyDescent="0.25">
      <c r="A464" s="80">
        <v>463</v>
      </c>
      <c r="B464" s="81">
        <v>40038</v>
      </c>
      <c r="C464" s="64">
        <f t="shared" si="35"/>
        <v>2009</v>
      </c>
      <c r="D464" s="64">
        <f t="shared" si="36"/>
        <v>8</v>
      </c>
      <c r="E464" s="64" t="str">
        <f>VLOOKUP($D464,'Lookup Values'!$A$2:$B$13,2)</f>
        <v>Aug</v>
      </c>
      <c r="F464" s="64">
        <f t="shared" si="37"/>
        <v>13</v>
      </c>
      <c r="G464" s="64">
        <f t="shared" si="38"/>
        <v>5</v>
      </c>
      <c r="H464" s="64" t="str">
        <f>VLOOKUP($G464, 'Lookup Values'!$D$2:$E$8, 2)</f>
        <v>Thu</v>
      </c>
      <c r="I464" s="80" t="s">
        <v>32</v>
      </c>
      <c r="J464" s="80" t="s">
        <v>33</v>
      </c>
      <c r="K464" s="80" t="s">
        <v>31</v>
      </c>
      <c r="L464" s="80" t="s">
        <v>23</v>
      </c>
      <c r="M464" s="82">
        <v>141</v>
      </c>
      <c r="N464" s="82">
        <f>IF($O464="Income",$M464*'Lookup Values'!$H$3,$M464*'Lookup Values'!$H$2)</f>
        <v>12.161249999999999</v>
      </c>
      <c r="O464" s="80" t="str">
        <f t="shared" si="39"/>
        <v>Expense</v>
      </c>
    </row>
    <row r="465" spans="1:15" x14ac:dyDescent="0.25">
      <c r="A465" s="80">
        <v>464</v>
      </c>
      <c r="B465" s="81">
        <v>40044</v>
      </c>
      <c r="C465" s="64">
        <f t="shared" si="35"/>
        <v>2009</v>
      </c>
      <c r="D465" s="64">
        <f t="shared" si="36"/>
        <v>8</v>
      </c>
      <c r="E465" s="64" t="str">
        <f>VLOOKUP($D465,'Lookup Values'!$A$2:$B$13,2)</f>
        <v>Aug</v>
      </c>
      <c r="F465" s="64">
        <f t="shared" si="37"/>
        <v>19</v>
      </c>
      <c r="G465" s="64">
        <f t="shared" si="38"/>
        <v>4</v>
      </c>
      <c r="H465" s="64" t="str">
        <f>VLOOKUP($G465, 'Lookup Values'!$D$2:$E$8, 2)</f>
        <v>Wed</v>
      </c>
      <c r="I465" s="80" t="s">
        <v>8</v>
      </c>
      <c r="J465" s="80" t="s">
        <v>9</v>
      </c>
      <c r="K465" s="80" t="s">
        <v>7</v>
      </c>
      <c r="L465" s="80" t="s">
        <v>10</v>
      </c>
      <c r="M465" s="82">
        <v>17</v>
      </c>
      <c r="N465" s="82">
        <f>IF($O465="Income",$M465*'Lookup Values'!$H$3,$M465*'Lookup Values'!$H$2)</f>
        <v>1.4662499999999998</v>
      </c>
      <c r="O465" s="80" t="str">
        <f t="shared" si="39"/>
        <v>Expense</v>
      </c>
    </row>
    <row r="466" spans="1:15" x14ac:dyDescent="0.25">
      <c r="A466" s="80">
        <v>465</v>
      </c>
      <c r="B466" s="81">
        <v>40044</v>
      </c>
      <c r="C466" s="64">
        <f t="shared" si="35"/>
        <v>2009</v>
      </c>
      <c r="D466" s="64">
        <f t="shared" si="36"/>
        <v>8</v>
      </c>
      <c r="E466" s="64" t="str">
        <f>VLOOKUP($D466,'Lookup Values'!$A$2:$B$13,2)</f>
        <v>Aug</v>
      </c>
      <c r="F466" s="64">
        <f t="shared" si="37"/>
        <v>19</v>
      </c>
      <c r="G466" s="64">
        <f t="shared" si="38"/>
        <v>4</v>
      </c>
      <c r="H466" s="64" t="str">
        <f>VLOOKUP($G466, 'Lookup Values'!$D$2:$E$8, 2)</f>
        <v>Wed</v>
      </c>
      <c r="I466" s="80" t="s">
        <v>39</v>
      </c>
      <c r="J466" s="80" t="s">
        <v>40</v>
      </c>
      <c r="K466" s="80" t="s">
        <v>38</v>
      </c>
      <c r="L466" s="80" t="s">
        <v>10</v>
      </c>
      <c r="M466" s="82">
        <v>492</v>
      </c>
      <c r="N466" s="82">
        <f>IF($O466="Income",$M466*'Lookup Values'!$H$3,$M466*'Lookup Values'!$H$2)</f>
        <v>42.434999999999995</v>
      </c>
      <c r="O466" s="80" t="str">
        <f t="shared" si="39"/>
        <v>Expense</v>
      </c>
    </row>
    <row r="467" spans="1:15" x14ac:dyDescent="0.25">
      <c r="A467" s="80">
        <v>466</v>
      </c>
      <c r="B467" s="81">
        <v>40049</v>
      </c>
      <c r="C467" s="64">
        <f t="shared" si="35"/>
        <v>2009</v>
      </c>
      <c r="D467" s="64">
        <f t="shared" si="36"/>
        <v>8</v>
      </c>
      <c r="E467" s="64" t="str">
        <f>VLOOKUP($D467,'Lookup Values'!$A$2:$B$13,2)</f>
        <v>Aug</v>
      </c>
      <c r="F467" s="64">
        <f t="shared" si="37"/>
        <v>24</v>
      </c>
      <c r="G467" s="64">
        <f t="shared" si="38"/>
        <v>2</v>
      </c>
      <c r="H467" s="64" t="str">
        <f>VLOOKUP($G467, 'Lookup Values'!$D$2:$E$8, 2)</f>
        <v>Mon</v>
      </c>
      <c r="I467" s="80" t="s">
        <v>47</v>
      </c>
      <c r="J467" s="80" t="s">
        <v>76</v>
      </c>
      <c r="K467" s="80" t="s">
        <v>77</v>
      </c>
      <c r="L467" s="80" t="s">
        <v>20</v>
      </c>
      <c r="M467" s="82">
        <v>431</v>
      </c>
      <c r="N467" s="82">
        <f>IF($O467="Income",$M467*'Lookup Values'!$H$3,$M467*'Lookup Values'!$H$2)</f>
        <v>163.78</v>
      </c>
      <c r="O467" s="80" t="str">
        <f t="shared" si="39"/>
        <v>Income</v>
      </c>
    </row>
    <row r="468" spans="1:15" x14ac:dyDescent="0.25">
      <c r="A468" s="80">
        <v>467</v>
      </c>
      <c r="B468" s="81">
        <v>40050</v>
      </c>
      <c r="C468" s="64">
        <f t="shared" si="35"/>
        <v>2009</v>
      </c>
      <c r="D468" s="64">
        <f t="shared" si="36"/>
        <v>8</v>
      </c>
      <c r="E468" s="64" t="str">
        <f>VLOOKUP($D468,'Lookup Values'!$A$2:$B$13,2)</f>
        <v>Aug</v>
      </c>
      <c r="F468" s="64">
        <f t="shared" si="37"/>
        <v>25</v>
      </c>
      <c r="G468" s="64">
        <f t="shared" si="38"/>
        <v>3</v>
      </c>
      <c r="H468" s="64" t="str">
        <f>VLOOKUP($G468, 'Lookup Values'!$D$2:$E$8, 2)</f>
        <v>Tue</v>
      </c>
      <c r="I468" s="80" t="s">
        <v>12</v>
      </c>
      <c r="J468" s="80" t="s">
        <v>13</v>
      </c>
      <c r="K468" s="80" t="s">
        <v>11</v>
      </c>
      <c r="L468" s="80" t="s">
        <v>23</v>
      </c>
      <c r="M468" s="82">
        <v>114</v>
      </c>
      <c r="N468" s="82">
        <f>IF($O468="Income",$M468*'Lookup Values'!$H$3,$M468*'Lookup Values'!$H$2)</f>
        <v>9.8324999999999996</v>
      </c>
      <c r="O468" s="80" t="str">
        <f t="shared" si="39"/>
        <v>Expense</v>
      </c>
    </row>
    <row r="469" spans="1:15" x14ac:dyDescent="0.25">
      <c r="A469" s="80">
        <v>468</v>
      </c>
      <c r="B469" s="81">
        <v>40050</v>
      </c>
      <c r="C469" s="64">
        <f t="shared" si="35"/>
        <v>2009</v>
      </c>
      <c r="D469" s="64">
        <f t="shared" si="36"/>
        <v>8</v>
      </c>
      <c r="E469" s="64" t="str">
        <f>VLOOKUP($D469,'Lookup Values'!$A$2:$B$13,2)</f>
        <v>Aug</v>
      </c>
      <c r="F469" s="64">
        <f t="shared" si="37"/>
        <v>25</v>
      </c>
      <c r="G469" s="64">
        <f t="shared" si="38"/>
        <v>3</v>
      </c>
      <c r="H469" s="64" t="str">
        <f>VLOOKUP($G469, 'Lookup Values'!$D$2:$E$8, 2)</f>
        <v>Tue</v>
      </c>
      <c r="I469" s="80" t="s">
        <v>12</v>
      </c>
      <c r="J469" s="80" t="s">
        <v>37</v>
      </c>
      <c r="K469" s="80" t="s">
        <v>36</v>
      </c>
      <c r="L469" s="80" t="s">
        <v>20</v>
      </c>
      <c r="M469" s="82">
        <v>453</v>
      </c>
      <c r="N469" s="82">
        <f>IF($O469="Income",$M469*'Lookup Values'!$H$3,$M469*'Lookup Values'!$H$2)</f>
        <v>39.071249999999999</v>
      </c>
      <c r="O469" s="80" t="str">
        <f t="shared" si="39"/>
        <v>Expense</v>
      </c>
    </row>
    <row r="470" spans="1:15" x14ac:dyDescent="0.25">
      <c r="A470" s="80">
        <v>469</v>
      </c>
      <c r="B470" s="81">
        <v>40057</v>
      </c>
      <c r="C470" s="64">
        <f t="shared" si="35"/>
        <v>2009</v>
      </c>
      <c r="D470" s="64">
        <f t="shared" si="36"/>
        <v>9</v>
      </c>
      <c r="E470" s="64" t="str">
        <f>VLOOKUP($D470,'Lookup Values'!$A$2:$B$13,2)</f>
        <v>Sep</v>
      </c>
      <c r="F470" s="64">
        <f t="shared" si="37"/>
        <v>1</v>
      </c>
      <c r="G470" s="64">
        <f t="shared" si="38"/>
        <v>3</v>
      </c>
      <c r="H470" s="64" t="str">
        <f>VLOOKUP($G470, 'Lookup Values'!$D$2:$E$8, 2)</f>
        <v>Tue</v>
      </c>
      <c r="I470" s="80" t="s">
        <v>12</v>
      </c>
      <c r="J470" s="80" t="s">
        <v>37</v>
      </c>
      <c r="K470" s="80" t="s">
        <v>36</v>
      </c>
      <c r="L470" s="80" t="s">
        <v>23</v>
      </c>
      <c r="M470" s="82">
        <v>123</v>
      </c>
      <c r="N470" s="82">
        <f>IF($O470="Income",$M470*'Lookup Values'!$H$3,$M470*'Lookup Values'!$H$2)</f>
        <v>10.608749999999999</v>
      </c>
      <c r="O470" s="80" t="str">
        <f t="shared" si="39"/>
        <v>Expense</v>
      </c>
    </row>
    <row r="471" spans="1:15" x14ac:dyDescent="0.25">
      <c r="A471" s="80">
        <v>470</v>
      </c>
      <c r="B471" s="81">
        <v>40065</v>
      </c>
      <c r="C471" s="64">
        <f t="shared" si="35"/>
        <v>2009</v>
      </c>
      <c r="D471" s="64">
        <f t="shared" si="36"/>
        <v>9</v>
      </c>
      <c r="E471" s="64" t="str">
        <f>VLOOKUP($D471,'Lookup Values'!$A$2:$B$13,2)</f>
        <v>Sep</v>
      </c>
      <c r="F471" s="64">
        <f t="shared" si="37"/>
        <v>9</v>
      </c>
      <c r="G471" s="64">
        <f t="shared" si="38"/>
        <v>4</v>
      </c>
      <c r="H471" s="64" t="str">
        <f>VLOOKUP($G471, 'Lookup Values'!$D$2:$E$8, 2)</f>
        <v>Wed</v>
      </c>
      <c r="I471" s="80" t="s">
        <v>12</v>
      </c>
      <c r="J471" s="80" t="s">
        <v>13</v>
      </c>
      <c r="K471" s="80" t="s">
        <v>11</v>
      </c>
      <c r="L471" s="80" t="s">
        <v>10</v>
      </c>
      <c r="M471" s="82">
        <v>453</v>
      </c>
      <c r="N471" s="82">
        <f>IF($O471="Income",$M471*'Lookup Values'!$H$3,$M471*'Lookup Values'!$H$2)</f>
        <v>39.071249999999999</v>
      </c>
      <c r="O471" s="80" t="str">
        <f t="shared" si="39"/>
        <v>Expense</v>
      </c>
    </row>
    <row r="472" spans="1:15" x14ac:dyDescent="0.25">
      <c r="A472" s="80">
        <v>471</v>
      </c>
      <c r="B472" s="81">
        <v>40065</v>
      </c>
      <c r="C472" s="64">
        <f t="shared" si="35"/>
        <v>2009</v>
      </c>
      <c r="D472" s="64">
        <f t="shared" si="36"/>
        <v>9</v>
      </c>
      <c r="E472" s="64" t="str">
        <f>VLOOKUP($D472,'Lookup Values'!$A$2:$B$13,2)</f>
        <v>Sep</v>
      </c>
      <c r="F472" s="64">
        <f t="shared" si="37"/>
        <v>9</v>
      </c>
      <c r="G472" s="64">
        <f t="shared" si="38"/>
        <v>4</v>
      </c>
      <c r="H472" s="64" t="str">
        <f>VLOOKUP($G472, 'Lookup Values'!$D$2:$E$8, 2)</f>
        <v>Wed</v>
      </c>
      <c r="I472" s="80" t="s">
        <v>8</v>
      </c>
      <c r="J472" s="80" t="s">
        <v>9</v>
      </c>
      <c r="K472" s="80" t="s">
        <v>7</v>
      </c>
      <c r="L472" s="80" t="s">
        <v>23</v>
      </c>
      <c r="M472" s="82">
        <v>401</v>
      </c>
      <c r="N472" s="82">
        <f>IF($O472="Income",$M472*'Lookup Values'!$H$3,$M472*'Lookup Values'!$H$2)</f>
        <v>34.58625</v>
      </c>
      <c r="O472" s="80" t="str">
        <f t="shared" si="39"/>
        <v>Expense</v>
      </c>
    </row>
    <row r="473" spans="1:15" x14ac:dyDescent="0.25">
      <c r="A473" s="80">
        <v>472</v>
      </c>
      <c r="B473" s="81">
        <v>40067</v>
      </c>
      <c r="C473" s="64">
        <f t="shared" si="35"/>
        <v>2009</v>
      </c>
      <c r="D473" s="64">
        <f t="shared" si="36"/>
        <v>9</v>
      </c>
      <c r="E473" s="64" t="str">
        <f>VLOOKUP($D473,'Lookup Values'!$A$2:$B$13,2)</f>
        <v>Sep</v>
      </c>
      <c r="F473" s="64">
        <f t="shared" si="37"/>
        <v>11</v>
      </c>
      <c r="G473" s="64">
        <f t="shared" si="38"/>
        <v>6</v>
      </c>
      <c r="H473" s="64" t="str">
        <f>VLOOKUP($G473, 'Lookup Values'!$D$2:$E$8, 2)</f>
        <v>Fri</v>
      </c>
      <c r="I473" s="80" t="s">
        <v>32</v>
      </c>
      <c r="J473" s="80" t="s">
        <v>33</v>
      </c>
      <c r="K473" s="80" t="s">
        <v>31</v>
      </c>
      <c r="L473" s="80" t="s">
        <v>20</v>
      </c>
      <c r="M473" s="82">
        <v>473</v>
      </c>
      <c r="N473" s="82">
        <f>IF($O473="Income",$M473*'Lookup Values'!$H$3,$M473*'Lookup Values'!$H$2)</f>
        <v>40.796249999999993</v>
      </c>
      <c r="O473" s="80" t="str">
        <f t="shared" si="39"/>
        <v>Expense</v>
      </c>
    </row>
    <row r="474" spans="1:15" x14ac:dyDescent="0.25">
      <c r="A474" s="80">
        <v>473</v>
      </c>
      <c r="B474" s="81">
        <v>40069</v>
      </c>
      <c r="C474" s="64">
        <f t="shared" si="35"/>
        <v>2009</v>
      </c>
      <c r="D474" s="64">
        <f t="shared" si="36"/>
        <v>9</v>
      </c>
      <c r="E474" s="64" t="str">
        <f>VLOOKUP($D474,'Lookup Values'!$A$2:$B$13,2)</f>
        <v>Sep</v>
      </c>
      <c r="F474" s="64">
        <f t="shared" si="37"/>
        <v>13</v>
      </c>
      <c r="G474" s="64">
        <f t="shared" si="38"/>
        <v>1</v>
      </c>
      <c r="H474" s="64" t="str">
        <f>VLOOKUP($G474, 'Lookup Values'!$D$2:$E$8, 2)</f>
        <v>Sun</v>
      </c>
      <c r="I474" s="80" t="s">
        <v>18</v>
      </c>
      <c r="J474" s="80" t="s">
        <v>30</v>
      </c>
      <c r="K474" s="80" t="s">
        <v>29</v>
      </c>
      <c r="L474" s="80" t="s">
        <v>10</v>
      </c>
      <c r="M474" s="82">
        <v>477</v>
      </c>
      <c r="N474" s="82">
        <f>IF($O474="Income",$M474*'Lookup Values'!$H$3,$M474*'Lookup Values'!$H$2)</f>
        <v>41.141249999999999</v>
      </c>
      <c r="O474" s="80" t="str">
        <f t="shared" si="39"/>
        <v>Expense</v>
      </c>
    </row>
    <row r="475" spans="1:15" x14ac:dyDescent="0.25">
      <c r="A475" s="80">
        <v>474</v>
      </c>
      <c r="B475" s="81">
        <v>40069</v>
      </c>
      <c r="C475" s="64">
        <f t="shared" si="35"/>
        <v>2009</v>
      </c>
      <c r="D475" s="64">
        <f t="shared" si="36"/>
        <v>9</v>
      </c>
      <c r="E475" s="64" t="str">
        <f>VLOOKUP($D475,'Lookup Values'!$A$2:$B$13,2)</f>
        <v>Sep</v>
      </c>
      <c r="F475" s="64">
        <f t="shared" si="37"/>
        <v>13</v>
      </c>
      <c r="G475" s="64">
        <f t="shared" si="38"/>
        <v>1</v>
      </c>
      <c r="H475" s="64" t="str">
        <f>VLOOKUP($G475, 'Lookup Values'!$D$2:$E$8, 2)</f>
        <v>Sun</v>
      </c>
      <c r="I475" s="80" t="s">
        <v>12</v>
      </c>
      <c r="J475" s="80" t="s">
        <v>37</v>
      </c>
      <c r="K475" s="80" t="s">
        <v>36</v>
      </c>
      <c r="L475" s="80" t="s">
        <v>10</v>
      </c>
      <c r="M475" s="82">
        <v>279</v>
      </c>
      <c r="N475" s="82">
        <f>IF($O475="Income",$M475*'Lookup Values'!$H$3,$M475*'Lookup Values'!$H$2)</f>
        <v>24.063749999999999</v>
      </c>
      <c r="O475" s="80" t="str">
        <f t="shared" si="39"/>
        <v>Expense</v>
      </c>
    </row>
    <row r="476" spans="1:15" x14ac:dyDescent="0.25">
      <c r="A476" s="80">
        <v>475</v>
      </c>
      <c r="B476" s="81">
        <v>40069</v>
      </c>
      <c r="C476" s="64">
        <f t="shared" si="35"/>
        <v>2009</v>
      </c>
      <c r="D476" s="64">
        <f t="shared" si="36"/>
        <v>9</v>
      </c>
      <c r="E476" s="64" t="str">
        <f>VLOOKUP($D476,'Lookup Values'!$A$2:$B$13,2)</f>
        <v>Sep</v>
      </c>
      <c r="F476" s="64">
        <f t="shared" si="37"/>
        <v>13</v>
      </c>
      <c r="G476" s="64">
        <f t="shared" si="38"/>
        <v>1</v>
      </c>
      <c r="H476" s="64" t="str">
        <f>VLOOKUP($G476, 'Lookup Values'!$D$2:$E$8, 2)</f>
        <v>Sun</v>
      </c>
      <c r="I476" s="80" t="s">
        <v>18</v>
      </c>
      <c r="J476" s="80" t="s">
        <v>19</v>
      </c>
      <c r="K476" s="80" t="s">
        <v>17</v>
      </c>
      <c r="L476" s="80" t="s">
        <v>20</v>
      </c>
      <c r="M476" s="82">
        <v>310</v>
      </c>
      <c r="N476" s="82">
        <f>IF($O476="Income",$M476*'Lookup Values'!$H$3,$M476*'Lookup Values'!$H$2)</f>
        <v>26.737499999999997</v>
      </c>
      <c r="O476" s="80" t="str">
        <f t="shared" si="39"/>
        <v>Expense</v>
      </c>
    </row>
    <row r="477" spans="1:15" x14ac:dyDescent="0.25">
      <c r="A477" s="80">
        <v>476</v>
      </c>
      <c r="B477" s="81">
        <v>40071</v>
      </c>
      <c r="C477" s="64">
        <f t="shared" si="35"/>
        <v>2009</v>
      </c>
      <c r="D477" s="64">
        <f t="shared" si="36"/>
        <v>9</v>
      </c>
      <c r="E477" s="64" t="str">
        <f>VLOOKUP($D477,'Lookup Values'!$A$2:$B$13,2)</f>
        <v>Sep</v>
      </c>
      <c r="F477" s="64">
        <f t="shared" si="37"/>
        <v>15</v>
      </c>
      <c r="G477" s="64">
        <f t="shared" si="38"/>
        <v>3</v>
      </c>
      <c r="H477" s="64" t="str">
        <f>VLOOKUP($G477, 'Lookup Values'!$D$2:$E$8, 2)</f>
        <v>Tue</v>
      </c>
      <c r="I477" s="80" t="s">
        <v>12</v>
      </c>
      <c r="J477" s="80" t="s">
        <v>13</v>
      </c>
      <c r="K477" s="80" t="s">
        <v>11</v>
      </c>
      <c r="L477" s="80" t="s">
        <v>20</v>
      </c>
      <c r="M477" s="82">
        <v>226</v>
      </c>
      <c r="N477" s="82">
        <f>IF($O477="Income",$M477*'Lookup Values'!$H$3,$M477*'Lookup Values'!$H$2)</f>
        <v>19.4925</v>
      </c>
      <c r="O477" s="80" t="str">
        <f t="shared" si="39"/>
        <v>Expense</v>
      </c>
    </row>
    <row r="478" spans="1:15" x14ac:dyDescent="0.25">
      <c r="A478" s="80">
        <v>477</v>
      </c>
      <c r="B478" s="81">
        <v>40071</v>
      </c>
      <c r="C478" s="64">
        <f t="shared" si="35"/>
        <v>2009</v>
      </c>
      <c r="D478" s="64">
        <f t="shared" si="36"/>
        <v>9</v>
      </c>
      <c r="E478" s="64" t="str">
        <f>VLOOKUP($D478,'Lookup Values'!$A$2:$B$13,2)</f>
        <v>Sep</v>
      </c>
      <c r="F478" s="64">
        <f t="shared" si="37"/>
        <v>15</v>
      </c>
      <c r="G478" s="64">
        <f t="shared" si="38"/>
        <v>3</v>
      </c>
      <c r="H478" s="64" t="str">
        <f>VLOOKUP($G478, 'Lookup Values'!$D$2:$E$8, 2)</f>
        <v>Tue</v>
      </c>
      <c r="I478" s="80" t="s">
        <v>47</v>
      </c>
      <c r="J478" s="80" t="s">
        <v>76</v>
      </c>
      <c r="K478" s="80" t="s">
        <v>77</v>
      </c>
      <c r="L478" s="80" t="s">
        <v>20</v>
      </c>
      <c r="M478" s="82">
        <v>490</v>
      </c>
      <c r="N478" s="82">
        <f>IF($O478="Income",$M478*'Lookup Values'!$H$3,$M478*'Lookup Values'!$H$2)</f>
        <v>186.2</v>
      </c>
      <c r="O478" s="80" t="str">
        <f t="shared" si="39"/>
        <v>Income</v>
      </c>
    </row>
    <row r="479" spans="1:15" x14ac:dyDescent="0.25">
      <c r="A479" s="80">
        <v>478</v>
      </c>
      <c r="B479" s="81">
        <v>40071</v>
      </c>
      <c r="C479" s="64">
        <f t="shared" si="35"/>
        <v>2009</v>
      </c>
      <c r="D479" s="64">
        <f t="shared" si="36"/>
        <v>9</v>
      </c>
      <c r="E479" s="64" t="str">
        <f>VLOOKUP($D479,'Lookup Values'!$A$2:$B$13,2)</f>
        <v>Sep</v>
      </c>
      <c r="F479" s="64">
        <f t="shared" si="37"/>
        <v>15</v>
      </c>
      <c r="G479" s="64">
        <f t="shared" si="38"/>
        <v>3</v>
      </c>
      <c r="H479" s="64" t="str">
        <f>VLOOKUP($G479, 'Lookup Values'!$D$2:$E$8, 2)</f>
        <v>Tue</v>
      </c>
      <c r="I479" s="80" t="s">
        <v>27</v>
      </c>
      <c r="J479" s="80" t="s">
        <v>28</v>
      </c>
      <c r="K479" s="80" t="s">
        <v>26</v>
      </c>
      <c r="L479" s="80" t="s">
        <v>23</v>
      </c>
      <c r="M479" s="82">
        <v>323</v>
      </c>
      <c r="N479" s="82">
        <f>IF($O479="Income",$M479*'Lookup Values'!$H$3,$M479*'Lookup Values'!$H$2)</f>
        <v>27.858749999999997</v>
      </c>
      <c r="O479" s="80" t="str">
        <f t="shared" si="39"/>
        <v>Expense</v>
      </c>
    </row>
    <row r="480" spans="1:15" x14ac:dyDescent="0.25">
      <c r="A480" s="80">
        <v>479</v>
      </c>
      <c r="B480" s="81">
        <v>40071</v>
      </c>
      <c r="C480" s="64">
        <f t="shared" si="35"/>
        <v>2009</v>
      </c>
      <c r="D480" s="64">
        <f t="shared" si="36"/>
        <v>9</v>
      </c>
      <c r="E480" s="64" t="str">
        <f>VLOOKUP($D480,'Lookup Values'!$A$2:$B$13,2)</f>
        <v>Sep</v>
      </c>
      <c r="F480" s="64">
        <f t="shared" si="37"/>
        <v>15</v>
      </c>
      <c r="G480" s="64">
        <f t="shared" si="38"/>
        <v>3</v>
      </c>
      <c r="H480" s="64" t="str">
        <f>VLOOKUP($G480, 'Lookup Values'!$D$2:$E$8, 2)</f>
        <v>Tue</v>
      </c>
      <c r="I480" s="80" t="s">
        <v>32</v>
      </c>
      <c r="J480" s="80" t="s">
        <v>33</v>
      </c>
      <c r="K480" s="80" t="s">
        <v>31</v>
      </c>
      <c r="L480" s="80" t="s">
        <v>20</v>
      </c>
      <c r="M480" s="82">
        <v>368</v>
      </c>
      <c r="N480" s="82">
        <f>IF($O480="Income",$M480*'Lookup Values'!$H$3,$M480*'Lookup Values'!$H$2)</f>
        <v>31.74</v>
      </c>
      <c r="O480" s="80" t="str">
        <f t="shared" si="39"/>
        <v>Expense</v>
      </c>
    </row>
    <row r="481" spans="1:15" x14ac:dyDescent="0.25">
      <c r="A481" s="80">
        <v>480</v>
      </c>
      <c r="B481" s="81">
        <v>40073</v>
      </c>
      <c r="C481" s="64">
        <f t="shared" si="35"/>
        <v>2009</v>
      </c>
      <c r="D481" s="64">
        <f t="shared" si="36"/>
        <v>9</v>
      </c>
      <c r="E481" s="64" t="str">
        <f>VLOOKUP($D481,'Lookup Values'!$A$2:$B$13,2)</f>
        <v>Sep</v>
      </c>
      <c r="F481" s="64">
        <f t="shared" si="37"/>
        <v>17</v>
      </c>
      <c r="G481" s="64">
        <f t="shared" si="38"/>
        <v>5</v>
      </c>
      <c r="H481" s="64" t="str">
        <f>VLOOKUP($G481, 'Lookup Values'!$D$2:$E$8, 2)</f>
        <v>Thu</v>
      </c>
      <c r="I481" s="80" t="s">
        <v>12</v>
      </c>
      <c r="J481" s="80" t="s">
        <v>25</v>
      </c>
      <c r="K481" s="80" t="s">
        <v>24</v>
      </c>
      <c r="L481" s="80" t="s">
        <v>10</v>
      </c>
      <c r="M481" s="82">
        <v>153</v>
      </c>
      <c r="N481" s="82">
        <f>IF($O481="Income",$M481*'Lookup Values'!$H$3,$M481*'Lookup Values'!$H$2)</f>
        <v>13.196249999999999</v>
      </c>
      <c r="O481" s="80" t="str">
        <f t="shared" si="39"/>
        <v>Expense</v>
      </c>
    </row>
    <row r="482" spans="1:15" x14ac:dyDescent="0.25">
      <c r="A482" s="80">
        <v>481</v>
      </c>
      <c r="B482" s="81">
        <v>40073</v>
      </c>
      <c r="C482" s="64">
        <f t="shared" si="35"/>
        <v>2009</v>
      </c>
      <c r="D482" s="64">
        <f t="shared" si="36"/>
        <v>9</v>
      </c>
      <c r="E482" s="64" t="str">
        <f>VLOOKUP($D482,'Lookup Values'!$A$2:$B$13,2)</f>
        <v>Sep</v>
      </c>
      <c r="F482" s="64">
        <f t="shared" si="37"/>
        <v>17</v>
      </c>
      <c r="G482" s="64">
        <f t="shared" si="38"/>
        <v>5</v>
      </c>
      <c r="H482" s="64" t="str">
        <f>VLOOKUP($G482, 'Lookup Values'!$D$2:$E$8, 2)</f>
        <v>Thu</v>
      </c>
      <c r="I482" s="80" t="s">
        <v>42</v>
      </c>
      <c r="J482" s="80" t="s">
        <v>43</v>
      </c>
      <c r="K482" s="80" t="s">
        <v>41</v>
      </c>
      <c r="L482" s="80" t="s">
        <v>10</v>
      </c>
      <c r="M482" s="82">
        <v>170</v>
      </c>
      <c r="N482" s="82">
        <f>IF($O482="Income",$M482*'Lookup Values'!$H$3,$M482*'Lookup Values'!$H$2)</f>
        <v>14.6625</v>
      </c>
      <c r="O482" s="80" t="str">
        <f t="shared" si="39"/>
        <v>Expense</v>
      </c>
    </row>
    <row r="483" spans="1:15" x14ac:dyDescent="0.25">
      <c r="A483" s="80">
        <v>482</v>
      </c>
      <c r="B483" s="81">
        <v>40076</v>
      </c>
      <c r="C483" s="64">
        <f t="shared" si="35"/>
        <v>2009</v>
      </c>
      <c r="D483" s="64">
        <f t="shared" si="36"/>
        <v>9</v>
      </c>
      <c r="E483" s="64" t="str">
        <f>VLOOKUP($D483,'Lookup Values'!$A$2:$B$13,2)</f>
        <v>Sep</v>
      </c>
      <c r="F483" s="64">
        <f t="shared" si="37"/>
        <v>20</v>
      </c>
      <c r="G483" s="64">
        <f t="shared" si="38"/>
        <v>1</v>
      </c>
      <c r="H483" s="64" t="str">
        <f>VLOOKUP($G483, 'Lookup Values'!$D$2:$E$8, 2)</f>
        <v>Sun</v>
      </c>
      <c r="I483" s="80" t="s">
        <v>15</v>
      </c>
      <c r="J483" s="80" t="s">
        <v>16</v>
      </c>
      <c r="K483" s="80" t="s">
        <v>14</v>
      </c>
      <c r="L483" s="80" t="s">
        <v>23</v>
      </c>
      <c r="M483" s="82">
        <v>420</v>
      </c>
      <c r="N483" s="82">
        <f>IF($O483="Income",$M483*'Lookup Values'!$H$3,$M483*'Lookup Values'!$H$2)</f>
        <v>36.224999999999994</v>
      </c>
      <c r="O483" s="80" t="str">
        <f t="shared" si="39"/>
        <v>Expense</v>
      </c>
    </row>
    <row r="484" spans="1:15" x14ac:dyDescent="0.25">
      <c r="A484" s="80">
        <v>483</v>
      </c>
      <c r="B484" s="81">
        <v>40076</v>
      </c>
      <c r="C484" s="64">
        <f t="shared" si="35"/>
        <v>2009</v>
      </c>
      <c r="D484" s="64">
        <f t="shared" si="36"/>
        <v>9</v>
      </c>
      <c r="E484" s="64" t="str">
        <f>VLOOKUP($D484,'Lookup Values'!$A$2:$B$13,2)</f>
        <v>Sep</v>
      </c>
      <c r="F484" s="64">
        <f t="shared" si="37"/>
        <v>20</v>
      </c>
      <c r="G484" s="64">
        <f t="shared" si="38"/>
        <v>1</v>
      </c>
      <c r="H484" s="64" t="str">
        <f>VLOOKUP($G484, 'Lookup Values'!$D$2:$E$8, 2)</f>
        <v>Sun</v>
      </c>
      <c r="I484" s="80" t="s">
        <v>8</v>
      </c>
      <c r="J484" s="80" t="s">
        <v>9</v>
      </c>
      <c r="K484" s="80" t="s">
        <v>7</v>
      </c>
      <c r="L484" s="80" t="s">
        <v>20</v>
      </c>
      <c r="M484" s="82">
        <v>209</v>
      </c>
      <c r="N484" s="82">
        <f>IF($O484="Income",$M484*'Lookup Values'!$H$3,$M484*'Lookup Values'!$H$2)</f>
        <v>18.026249999999997</v>
      </c>
      <c r="O484" s="80" t="str">
        <f t="shared" si="39"/>
        <v>Expense</v>
      </c>
    </row>
    <row r="485" spans="1:15" x14ac:dyDescent="0.25">
      <c r="A485" s="80">
        <v>484</v>
      </c>
      <c r="B485" s="81">
        <v>40076</v>
      </c>
      <c r="C485" s="64">
        <f t="shared" si="35"/>
        <v>2009</v>
      </c>
      <c r="D485" s="64">
        <f t="shared" si="36"/>
        <v>9</v>
      </c>
      <c r="E485" s="64" t="str">
        <f>VLOOKUP($D485,'Lookup Values'!$A$2:$B$13,2)</f>
        <v>Sep</v>
      </c>
      <c r="F485" s="64">
        <f t="shared" si="37"/>
        <v>20</v>
      </c>
      <c r="G485" s="64">
        <f t="shared" si="38"/>
        <v>1</v>
      </c>
      <c r="H485" s="64" t="str">
        <f>VLOOKUP($G485, 'Lookup Values'!$D$2:$E$8, 2)</f>
        <v>Sun</v>
      </c>
      <c r="I485" s="80" t="s">
        <v>12</v>
      </c>
      <c r="J485" s="80" t="s">
        <v>13</v>
      </c>
      <c r="K485" s="80" t="s">
        <v>11</v>
      </c>
      <c r="L485" s="80" t="s">
        <v>20</v>
      </c>
      <c r="M485" s="82">
        <v>351</v>
      </c>
      <c r="N485" s="82">
        <f>IF($O485="Income",$M485*'Lookup Values'!$H$3,$M485*'Lookup Values'!$H$2)</f>
        <v>30.273749999999996</v>
      </c>
      <c r="O485" s="80" t="str">
        <f t="shared" si="39"/>
        <v>Expense</v>
      </c>
    </row>
    <row r="486" spans="1:15" x14ac:dyDescent="0.25">
      <c r="A486" s="80">
        <v>485</v>
      </c>
      <c r="B486" s="81">
        <v>40082</v>
      </c>
      <c r="C486" s="64">
        <f t="shared" si="35"/>
        <v>2009</v>
      </c>
      <c r="D486" s="64">
        <f t="shared" si="36"/>
        <v>9</v>
      </c>
      <c r="E486" s="64" t="str">
        <f>VLOOKUP($D486,'Lookup Values'!$A$2:$B$13,2)</f>
        <v>Sep</v>
      </c>
      <c r="F486" s="64">
        <f t="shared" si="37"/>
        <v>26</v>
      </c>
      <c r="G486" s="64">
        <f t="shared" si="38"/>
        <v>7</v>
      </c>
      <c r="H486" s="64" t="str">
        <f>VLOOKUP($G486, 'Lookup Values'!$D$2:$E$8, 2)</f>
        <v>Sat</v>
      </c>
      <c r="I486" s="80" t="s">
        <v>8</v>
      </c>
      <c r="J486" s="80" t="s">
        <v>22</v>
      </c>
      <c r="K486" s="80" t="s">
        <v>21</v>
      </c>
      <c r="L486" s="80" t="s">
        <v>20</v>
      </c>
      <c r="M486" s="82">
        <v>63</v>
      </c>
      <c r="N486" s="82">
        <f>IF($O486="Income",$M486*'Lookup Values'!$H$3,$M486*'Lookup Values'!$H$2)</f>
        <v>5.4337499999999999</v>
      </c>
      <c r="O486" s="80" t="str">
        <f t="shared" si="39"/>
        <v>Expense</v>
      </c>
    </row>
    <row r="487" spans="1:15" x14ac:dyDescent="0.25">
      <c r="A487" s="80">
        <v>486</v>
      </c>
      <c r="B487" s="81">
        <v>40085</v>
      </c>
      <c r="C487" s="64">
        <f t="shared" si="35"/>
        <v>2009</v>
      </c>
      <c r="D487" s="64">
        <f t="shared" si="36"/>
        <v>9</v>
      </c>
      <c r="E487" s="64" t="str">
        <f>VLOOKUP($D487,'Lookup Values'!$A$2:$B$13,2)</f>
        <v>Sep</v>
      </c>
      <c r="F487" s="64">
        <f t="shared" si="37"/>
        <v>29</v>
      </c>
      <c r="G487" s="64">
        <f t="shared" si="38"/>
        <v>3</v>
      </c>
      <c r="H487" s="64" t="str">
        <f>VLOOKUP($G487, 'Lookup Values'!$D$2:$E$8, 2)</f>
        <v>Tue</v>
      </c>
      <c r="I487" s="80" t="s">
        <v>18</v>
      </c>
      <c r="J487" s="80" t="s">
        <v>30</v>
      </c>
      <c r="K487" s="80" t="s">
        <v>29</v>
      </c>
      <c r="L487" s="80" t="s">
        <v>23</v>
      </c>
      <c r="M487" s="82">
        <v>363</v>
      </c>
      <c r="N487" s="82">
        <f>IF($O487="Income",$M487*'Lookup Values'!$H$3,$M487*'Lookup Values'!$H$2)</f>
        <v>31.308749999999996</v>
      </c>
      <c r="O487" s="80" t="str">
        <f t="shared" si="39"/>
        <v>Expense</v>
      </c>
    </row>
    <row r="488" spans="1:15" x14ac:dyDescent="0.25">
      <c r="A488" s="80">
        <v>487</v>
      </c>
      <c r="B488" s="81">
        <v>40091</v>
      </c>
      <c r="C488" s="64">
        <f t="shared" si="35"/>
        <v>2009</v>
      </c>
      <c r="D488" s="64">
        <f t="shared" si="36"/>
        <v>10</v>
      </c>
      <c r="E488" s="64" t="str">
        <f>VLOOKUP($D488,'Lookup Values'!$A$2:$B$13,2)</f>
        <v>Oct</v>
      </c>
      <c r="F488" s="64">
        <f t="shared" si="37"/>
        <v>5</v>
      </c>
      <c r="G488" s="64">
        <f t="shared" si="38"/>
        <v>2</v>
      </c>
      <c r="H488" s="64" t="str">
        <f>VLOOKUP($G488, 'Lookup Values'!$D$2:$E$8, 2)</f>
        <v>Mon</v>
      </c>
      <c r="I488" s="80" t="s">
        <v>27</v>
      </c>
      <c r="J488" s="80" t="s">
        <v>28</v>
      </c>
      <c r="K488" s="80" t="s">
        <v>26</v>
      </c>
      <c r="L488" s="80" t="s">
        <v>10</v>
      </c>
      <c r="M488" s="82">
        <v>418</v>
      </c>
      <c r="N488" s="82">
        <f>IF($O488="Income",$M488*'Lookup Values'!$H$3,$M488*'Lookup Values'!$H$2)</f>
        <v>36.052499999999995</v>
      </c>
      <c r="O488" s="80" t="str">
        <f t="shared" si="39"/>
        <v>Expense</v>
      </c>
    </row>
    <row r="489" spans="1:15" x14ac:dyDescent="0.25">
      <c r="A489" s="80">
        <v>488</v>
      </c>
      <c r="B489" s="81">
        <v>40091</v>
      </c>
      <c r="C489" s="64">
        <f t="shared" si="35"/>
        <v>2009</v>
      </c>
      <c r="D489" s="64">
        <f t="shared" si="36"/>
        <v>10</v>
      </c>
      <c r="E489" s="64" t="str">
        <f>VLOOKUP($D489,'Lookup Values'!$A$2:$B$13,2)</f>
        <v>Oct</v>
      </c>
      <c r="F489" s="64">
        <f t="shared" si="37"/>
        <v>5</v>
      </c>
      <c r="G489" s="64">
        <f t="shared" si="38"/>
        <v>2</v>
      </c>
      <c r="H489" s="64" t="str">
        <f>VLOOKUP($G489, 'Lookup Values'!$D$2:$E$8, 2)</f>
        <v>Mon</v>
      </c>
      <c r="I489" s="80" t="s">
        <v>15</v>
      </c>
      <c r="J489" s="80" t="s">
        <v>16</v>
      </c>
      <c r="K489" s="80" t="s">
        <v>14</v>
      </c>
      <c r="L489" s="80" t="s">
        <v>23</v>
      </c>
      <c r="M489" s="82">
        <v>411</v>
      </c>
      <c r="N489" s="82">
        <f>IF($O489="Income",$M489*'Lookup Values'!$H$3,$M489*'Lookup Values'!$H$2)</f>
        <v>35.448749999999997</v>
      </c>
      <c r="O489" s="80" t="str">
        <f t="shared" si="39"/>
        <v>Expense</v>
      </c>
    </row>
    <row r="490" spans="1:15" x14ac:dyDescent="0.25">
      <c r="A490" s="80">
        <v>489</v>
      </c>
      <c r="B490" s="81">
        <v>40094</v>
      </c>
      <c r="C490" s="64">
        <f t="shared" si="35"/>
        <v>2009</v>
      </c>
      <c r="D490" s="64">
        <f t="shared" si="36"/>
        <v>10</v>
      </c>
      <c r="E490" s="64" t="str">
        <f>VLOOKUP($D490,'Lookup Values'!$A$2:$B$13,2)</f>
        <v>Oct</v>
      </c>
      <c r="F490" s="64">
        <f t="shared" si="37"/>
        <v>8</v>
      </c>
      <c r="G490" s="64">
        <f t="shared" si="38"/>
        <v>5</v>
      </c>
      <c r="H490" s="64" t="str">
        <f>VLOOKUP($G490, 'Lookup Values'!$D$2:$E$8, 2)</f>
        <v>Thu</v>
      </c>
      <c r="I490" s="80" t="s">
        <v>8</v>
      </c>
      <c r="J490" s="80" t="s">
        <v>9</v>
      </c>
      <c r="K490" s="80" t="s">
        <v>7</v>
      </c>
      <c r="L490" s="80" t="s">
        <v>23</v>
      </c>
      <c r="M490" s="82">
        <v>217</v>
      </c>
      <c r="N490" s="82">
        <f>IF($O490="Income",$M490*'Lookup Values'!$H$3,$M490*'Lookup Values'!$H$2)</f>
        <v>18.716249999999999</v>
      </c>
      <c r="O490" s="80" t="str">
        <f t="shared" si="39"/>
        <v>Expense</v>
      </c>
    </row>
    <row r="491" spans="1:15" x14ac:dyDescent="0.25">
      <c r="A491" s="80">
        <v>490</v>
      </c>
      <c r="B491" s="81">
        <v>40095</v>
      </c>
      <c r="C491" s="64">
        <f t="shared" si="35"/>
        <v>2009</v>
      </c>
      <c r="D491" s="64">
        <f t="shared" si="36"/>
        <v>10</v>
      </c>
      <c r="E491" s="64" t="str">
        <f>VLOOKUP($D491,'Lookup Values'!$A$2:$B$13,2)</f>
        <v>Oct</v>
      </c>
      <c r="F491" s="64">
        <f t="shared" si="37"/>
        <v>9</v>
      </c>
      <c r="G491" s="64">
        <f t="shared" si="38"/>
        <v>6</v>
      </c>
      <c r="H491" s="64" t="str">
        <f>VLOOKUP($G491, 'Lookup Values'!$D$2:$E$8, 2)</f>
        <v>Fri</v>
      </c>
      <c r="I491" s="80" t="s">
        <v>47</v>
      </c>
      <c r="J491" s="80" t="s">
        <v>78</v>
      </c>
      <c r="K491" s="80" t="s">
        <v>79</v>
      </c>
      <c r="L491" s="80" t="s">
        <v>20</v>
      </c>
      <c r="M491" s="82">
        <v>115</v>
      </c>
      <c r="N491" s="82">
        <f>IF($O491="Income",$M491*'Lookup Values'!$H$3,$M491*'Lookup Values'!$H$2)</f>
        <v>43.7</v>
      </c>
      <c r="O491" s="80" t="str">
        <f t="shared" si="39"/>
        <v>Income</v>
      </c>
    </row>
    <row r="492" spans="1:15" x14ac:dyDescent="0.25">
      <c r="A492" s="80">
        <v>491</v>
      </c>
      <c r="B492" s="81">
        <v>40098</v>
      </c>
      <c r="C492" s="64">
        <f t="shared" si="35"/>
        <v>2009</v>
      </c>
      <c r="D492" s="64">
        <f t="shared" si="36"/>
        <v>10</v>
      </c>
      <c r="E492" s="64" t="str">
        <f>VLOOKUP($D492,'Lookup Values'!$A$2:$B$13,2)</f>
        <v>Oct</v>
      </c>
      <c r="F492" s="64">
        <f t="shared" si="37"/>
        <v>12</v>
      </c>
      <c r="G492" s="64">
        <f t="shared" si="38"/>
        <v>2</v>
      </c>
      <c r="H492" s="64" t="str">
        <f>VLOOKUP($G492, 'Lookup Values'!$D$2:$E$8, 2)</f>
        <v>Mon</v>
      </c>
      <c r="I492" s="80" t="s">
        <v>12</v>
      </c>
      <c r="J492" s="80" t="s">
        <v>13</v>
      </c>
      <c r="K492" s="80" t="s">
        <v>11</v>
      </c>
      <c r="L492" s="80" t="s">
        <v>10</v>
      </c>
      <c r="M492" s="82">
        <v>397</v>
      </c>
      <c r="N492" s="82">
        <f>IF($O492="Income",$M492*'Lookup Values'!$H$3,$M492*'Lookup Values'!$H$2)</f>
        <v>34.241250000000001</v>
      </c>
      <c r="O492" s="80" t="str">
        <f t="shared" si="39"/>
        <v>Expense</v>
      </c>
    </row>
    <row r="493" spans="1:15" x14ac:dyDescent="0.25">
      <c r="A493" s="80">
        <v>492</v>
      </c>
      <c r="B493" s="81">
        <v>40099</v>
      </c>
      <c r="C493" s="64">
        <f t="shared" si="35"/>
        <v>2009</v>
      </c>
      <c r="D493" s="64">
        <f t="shared" si="36"/>
        <v>10</v>
      </c>
      <c r="E493" s="64" t="str">
        <f>VLOOKUP($D493,'Lookup Values'!$A$2:$B$13,2)</f>
        <v>Oct</v>
      </c>
      <c r="F493" s="64">
        <f t="shared" si="37"/>
        <v>13</v>
      </c>
      <c r="G493" s="64">
        <f t="shared" si="38"/>
        <v>3</v>
      </c>
      <c r="H493" s="64" t="str">
        <f>VLOOKUP($G493, 'Lookup Values'!$D$2:$E$8, 2)</f>
        <v>Tue</v>
      </c>
      <c r="I493" s="80" t="s">
        <v>15</v>
      </c>
      <c r="J493" s="80" t="s">
        <v>16</v>
      </c>
      <c r="K493" s="80" t="s">
        <v>14</v>
      </c>
      <c r="L493" s="80" t="s">
        <v>10</v>
      </c>
      <c r="M493" s="82">
        <v>489</v>
      </c>
      <c r="N493" s="82">
        <f>IF($O493="Income",$M493*'Lookup Values'!$H$3,$M493*'Lookup Values'!$H$2)</f>
        <v>42.176249999999996</v>
      </c>
      <c r="O493" s="80" t="str">
        <f t="shared" si="39"/>
        <v>Expense</v>
      </c>
    </row>
    <row r="494" spans="1:15" x14ac:dyDescent="0.25">
      <c r="A494" s="80">
        <v>493</v>
      </c>
      <c r="B494" s="81">
        <v>40102</v>
      </c>
      <c r="C494" s="64">
        <f t="shared" si="35"/>
        <v>2009</v>
      </c>
      <c r="D494" s="64">
        <f t="shared" si="36"/>
        <v>10</v>
      </c>
      <c r="E494" s="64" t="str">
        <f>VLOOKUP($D494,'Lookup Values'!$A$2:$B$13,2)</f>
        <v>Oct</v>
      </c>
      <c r="F494" s="64">
        <f t="shared" si="37"/>
        <v>16</v>
      </c>
      <c r="G494" s="64">
        <f t="shared" si="38"/>
        <v>6</v>
      </c>
      <c r="H494" s="64" t="str">
        <f>VLOOKUP($G494, 'Lookup Values'!$D$2:$E$8, 2)</f>
        <v>Fri</v>
      </c>
      <c r="I494" s="80" t="s">
        <v>15</v>
      </c>
      <c r="J494" s="80" t="s">
        <v>35</v>
      </c>
      <c r="K494" s="80" t="s">
        <v>34</v>
      </c>
      <c r="L494" s="80" t="s">
        <v>23</v>
      </c>
      <c r="M494" s="82">
        <v>494</v>
      </c>
      <c r="N494" s="82">
        <f>IF($O494="Income",$M494*'Lookup Values'!$H$3,$M494*'Lookup Values'!$H$2)</f>
        <v>42.607499999999995</v>
      </c>
      <c r="O494" s="80" t="str">
        <f t="shared" si="39"/>
        <v>Expense</v>
      </c>
    </row>
    <row r="495" spans="1:15" x14ac:dyDescent="0.25">
      <c r="A495" s="80">
        <v>494</v>
      </c>
      <c r="B495" s="81">
        <v>40103</v>
      </c>
      <c r="C495" s="64">
        <f t="shared" si="35"/>
        <v>2009</v>
      </c>
      <c r="D495" s="64">
        <f t="shared" si="36"/>
        <v>10</v>
      </c>
      <c r="E495" s="64" t="str">
        <f>VLOOKUP($D495,'Lookup Values'!$A$2:$B$13,2)</f>
        <v>Oct</v>
      </c>
      <c r="F495" s="64">
        <f t="shared" si="37"/>
        <v>17</v>
      </c>
      <c r="G495" s="64">
        <f t="shared" si="38"/>
        <v>7</v>
      </c>
      <c r="H495" s="64" t="str">
        <f>VLOOKUP($G495, 'Lookup Values'!$D$2:$E$8, 2)</f>
        <v>Sat</v>
      </c>
      <c r="I495" s="80" t="s">
        <v>39</v>
      </c>
      <c r="J495" s="80" t="s">
        <v>40</v>
      </c>
      <c r="K495" s="80" t="s">
        <v>38</v>
      </c>
      <c r="L495" s="80" t="s">
        <v>10</v>
      </c>
      <c r="M495" s="82">
        <v>318</v>
      </c>
      <c r="N495" s="82">
        <f>IF($O495="Income",$M495*'Lookup Values'!$H$3,$M495*'Lookup Values'!$H$2)</f>
        <v>27.427499999999998</v>
      </c>
      <c r="O495" s="80" t="str">
        <f t="shared" si="39"/>
        <v>Expense</v>
      </c>
    </row>
    <row r="496" spans="1:15" x14ac:dyDescent="0.25">
      <c r="A496" s="80">
        <v>495</v>
      </c>
      <c r="B496" s="81">
        <v>40104</v>
      </c>
      <c r="C496" s="64">
        <f t="shared" si="35"/>
        <v>2009</v>
      </c>
      <c r="D496" s="64">
        <f t="shared" si="36"/>
        <v>10</v>
      </c>
      <c r="E496" s="64" t="str">
        <f>VLOOKUP($D496,'Lookup Values'!$A$2:$B$13,2)</f>
        <v>Oct</v>
      </c>
      <c r="F496" s="64">
        <f t="shared" si="37"/>
        <v>18</v>
      </c>
      <c r="G496" s="64">
        <f t="shared" si="38"/>
        <v>1</v>
      </c>
      <c r="H496" s="64" t="str">
        <f>VLOOKUP($G496, 'Lookup Values'!$D$2:$E$8, 2)</f>
        <v>Sun</v>
      </c>
      <c r="I496" s="80" t="s">
        <v>32</v>
      </c>
      <c r="J496" s="80" t="s">
        <v>33</v>
      </c>
      <c r="K496" s="80" t="s">
        <v>31</v>
      </c>
      <c r="L496" s="80" t="s">
        <v>23</v>
      </c>
      <c r="M496" s="82">
        <v>204</v>
      </c>
      <c r="N496" s="82">
        <f>IF($O496="Income",$M496*'Lookup Values'!$H$3,$M496*'Lookup Values'!$H$2)</f>
        <v>17.594999999999999</v>
      </c>
      <c r="O496" s="80" t="str">
        <f t="shared" si="39"/>
        <v>Expense</v>
      </c>
    </row>
    <row r="497" spans="1:15" x14ac:dyDescent="0.25">
      <c r="A497" s="80">
        <v>496</v>
      </c>
      <c r="B497" s="81">
        <v>40105</v>
      </c>
      <c r="C497" s="64">
        <f t="shared" si="35"/>
        <v>2009</v>
      </c>
      <c r="D497" s="64">
        <f t="shared" si="36"/>
        <v>10</v>
      </c>
      <c r="E497" s="64" t="str">
        <f>VLOOKUP($D497,'Lookup Values'!$A$2:$B$13,2)</f>
        <v>Oct</v>
      </c>
      <c r="F497" s="64">
        <f t="shared" si="37"/>
        <v>19</v>
      </c>
      <c r="G497" s="64">
        <f t="shared" si="38"/>
        <v>2</v>
      </c>
      <c r="H497" s="64" t="str">
        <f>VLOOKUP($G497, 'Lookup Values'!$D$2:$E$8, 2)</f>
        <v>Mon</v>
      </c>
      <c r="I497" s="80" t="s">
        <v>32</v>
      </c>
      <c r="J497" s="80" t="s">
        <v>33</v>
      </c>
      <c r="K497" s="80" t="s">
        <v>31</v>
      </c>
      <c r="L497" s="80" t="s">
        <v>23</v>
      </c>
      <c r="M497" s="82">
        <v>225</v>
      </c>
      <c r="N497" s="82">
        <f>IF($O497="Income",$M497*'Lookup Values'!$H$3,$M497*'Lookup Values'!$H$2)</f>
        <v>19.40625</v>
      </c>
      <c r="O497" s="80" t="str">
        <f t="shared" si="39"/>
        <v>Expense</v>
      </c>
    </row>
    <row r="498" spans="1:15" x14ac:dyDescent="0.25">
      <c r="A498" s="80">
        <v>497</v>
      </c>
      <c r="B498" s="81">
        <v>40106</v>
      </c>
      <c r="C498" s="64">
        <f t="shared" si="35"/>
        <v>2009</v>
      </c>
      <c r="D498" s="64">
        <f t="shared" si="36"/>
        <v>10</v>
      </c>
      <c r="E498" s="64" t="str">
        <f>VLOOKUP($D498,'Lookup Values'!$A$2:$B$13,2)</f>
        <v>Oct</v>
      </c>
      <c r="F498" s="64">
        <f t="shared" si="37"/>
        <v>20</v>
      </c>
      <c r="G498" s="64">
        <f t="shared" si="38"/>
        <v>3</v>
      </c>
      <c r="H498" s="64" t="str">
        <f>VLOOKUP($G498, 'Lookup Values'!$D$2:$E$8, 2)</f>
        <v>Tue</v>
      </c>
      <c r="I498" s="80" t="s">
        <v>12</v>
      </c>
      <c r="J498" s="80" t="s">
        <v>13</v>
      </c>
      <c r="K498" s="80" t="s">
        <v>11</v>
      </c>
      <c r="L498" s="80" t="s">
        <v>23</v>
      </c>
      <c r="M498" s="82">
        <v>388</v>
      </c>
      <c r="N498" s="82">
        <f>IF($O498="Income",$M498*'Lookup Values'!$H$3,$M498*'Lookup Values'!$H$2)</f>
        <v>33.464999999999996</v>
      </c>
      <c r="O498" s="80" t="str">
        <f t="shared" si="39"/>
        <v>Expense</v>
      </c>
    </row>
    <row r="499" spans="1:15" x14ac:dyDescent="0.25">
      <c r="A499" s="80">
        <v>498</v>
      </c>
      <c r="B499" s="81">
        <v>40115</v>
      </c>
      <c r="C499" s="64">
        <f t="shared" si="35"/>
        <v>2009</v>
      </c>
      <c r="D499" s="64">
        <f t="shared" si="36"/>
        <v>10</v>
      </c>
      <c r="E499" s="64" t="str">
        <f>VLOOKUP($D499,'Lookup Values'!$A$2:$B$13,2)</f>
        <v>Oct</v>
      </c>
      <c r="F499" s="64">
        <f t="shared" si="37"/>
        <v>29</v>
      </c>
      <c r="G499" s="64">
        <f t="shared" si="38"/>
        <v>5</v>
      </c>
      <c r="H499" s="64" t="str">
        <f>VLOOKUP($G499, 'Lookup Values'!$D$2:$E$8, 2)</f>
        <v>Thu</v>
      </c>
      <c r="I499" s="80" t="s">
        <v>47</v>
      </c>
      <c r="J499" s="80" t="s">
        <v>80</v>
      </c>
      <c r="K499" s="80" t="s">
        <v>81</v>
      </c>
      <c r="L499" s="80" t="s">
        <v>23</v>
      </c>
      <c r="M499" s="82">
        <v>324</v>
      </c>
      <c r="N499" s="82">
        <f>IF($O499="Income",$M499*'Lookup Values'!$H$3,$M499*'Lookup Values'!$H$2)</f>
        <v>123.12</v>
      </c>
      <c r="O499" s="80" t="str">
        <f t="shared" si="39"/>
        <v>Income</v>
      </c>
    </row>
    <row r="500" spans="1:15" x14ac:dyDescent="0.25">
      <c r="A500" s="80">
        <v>499</v>
      </c>
      <c r="B500" s="81">
        <v>40122</v>
      </c>
      <c r="C500" s="64">
        <f t="shared" si="35"/>
        <v>2009</v>
      </c>
      <c r="D500" s="64">
        <f t="shared" si="36"/>
        <v>11</v>
      </c>
      <c r="E500" s="64" t="str">
        <f>VLOOKUP($D500,'Lookup Values'!$A$2:$B$13,2)</f>
        <v>Nov</v>
      </c>
      <c r="F500" s="64">
        <f t="shared" si="37"/>
        <v>5</v>
      </c>
      <c r="G500" s="64">
        <f t="shared" si="38"/>
        <v>5</v>
      </c>
      <c r="H500" s="64" t="str">
        <f>VLOOKUP($G500, 'Lookup Values'!$D$2:$E$8, 2)</f>
        <v>Thu</v>
      </c>
      <c r="I500" s="80" t="s">
        <v>47</v>
      </c>
      <c r="J500" s="80" t="s">
        <v>78</v>
      </c>
      <c r="K500" s="80" t="s">
        <v>79</v>
      </c>
      <c r="L500" s="80" t="s">
        <v>20</v>
      </c>
      <c r="M500" s="82">
        <v>344</v>
      </c>
      <c r="N500" s="82">
        <f>IF($O500="Income",$M500*'Lookup Values'!$H$3,$M500*'Lookup Values'!$H$2)</f>
        <v>130.72</v>
      </c>
      <c r="O500" s="80" t="str">
        <f t="shared" si="39"/>
        <v>Income</v>
      </c>
    </row>
    <row r="501" spans="1:15" x14ac:dyDescent="0.25">
      <c r="A501" s="80">
        <v>500</v>
      </c>
      <c r="B501" s="81">
        <v>40124</v>
      </c>
      <c r="C501" s="64">
        <f t="shared" si="35"/>
        <v>2009</v>
      </c>
      <c r="D501" s="64">
        <f t="shared" si="36"/>
        <v>11</v>
      </c>
      <c r="E501" s="64" t="str">
        <f>VLOOKUP($D501,'Lookup Values'!$A$2:$B$13,2)</f>
        <v>Nov</v>
      </c>
      <c r="F501" s="64">
        <f t="shared" si="37"/>
        <v>7</v>
      </c>
      <c r="G501" s="64">
        <f t="shared" si="38"/>
        <v>7</v>
      </c>
      <c r="H501" s="64" t="str">
        <f>VLOOKUP($G501, 'Lookup Values'!$D$2:$E$8, 2)</f>
        <v>Sat</v>
      </c>
      <c r="I501" s="80" t="s">
        <v>47</v>
      </c>
      <c r="J501" s="80" t="s">
        <v>78</v>
      </c>
      <c r="K501" s="80" t="s">
        <v>79</v>
      </c>
      <c r="L501" s="80" t="s">
        <v>10</v>
      </c>
      <c r="M501" s="82">
        <v>414</v>
      </c>
      <c r="N501" s="82">
        <f>IF($O501="Income",$M501*'Lookup Values'!$H$3,$M501*'Lookup Values'!$H$2)</f>
        <v>157.32</v>
      </c>
      <c r="O501" s="80" t="str">
        <f t="shared" si="39"/>
        <v>Income</v>
      </c>
    </row>
    <row r="502" spans="1:15" x14ac:dyDescent="0.25">
      <c r="A502" s="80">
        <v>501</v>
      </c>
      <c r="B502" s="81">
        <v>40124</v>
      </c>
      <c r="C502" s="64">
        <f t="shared" si="35"/>
        <v>2009</v>
      </c>
      <c r="D502" s="64">
        <f t="shared" si="36"/>
        <v>11</v>
      </c>
      <c r="E502" s="64" t="str">
        <f>VLOOKUP($D502,'Lookup Values'!$A$2:$B$13,2)</f>
        <v>Nov</v>
      </c>
      <c r="F502" s="64">
        <f t="shared" si="37"/>
        <v>7</v>
      </c>
      <c r="G502" s="64">
        <f t="shared" si="38"/>
        <v>7</v>
      </c>
      <c r="H502" s="64" t="str">
        <f>VLOOKUP($G502, 'Lookup Values'!$D$2:$E$8, 2)</f>
        <v>Sat</v>
      </c>
      <c r="I502" s="80" t="s">
        <v>27</v>
      </c>
      <c r="J502" s="80" t="s">
        <v>28</v>
      </c>
      <c r="K502" s="80" t="s">
        <v>26</v>
      </c>
      <c r="L502" s="80" t="s">
        <v>10</v>
      </c>
      <c r="M502" s="82">
        <v>447</v>
      </c>
      <c r="N502" s="82">
        <f>IF($O502="Income",$M502*'Lookup Values'!$H$3,$M502*'Lookup Values'!$H$2)</f>
        <v>38.553749999999994</v>
      </c>
      <c r="O502" s="80" t="str">
        <f t="shared" si="39"/>
        <v>Expense</v>
      </c>
    </row>
    <row r="503" spans="1:15" x14ac:dyDescent="0.25">
      <c r="A503" s="80">
        <v>502</v>
      </c>
      <c r="B503" s="81">
        <v>40126</v>
      </c>
      <c r="C503" s="64">
        <f t="shared" si="35"/>
        <v>2009</v>
      </c>
      <c r="D503" s="64">
        <f t="shared" si="36"/>
        <v>11</v>
      </c>
      <c r="E503" s="64" t="str">
        <f>VLOOKUP($D503,'Lookup Values'!$A$2:$B$13,2)</f>
        <v>Nov</v>
      </c>
      <c r="F503" s="64">
        <f t="shared" si="37"/>
        <v>9</v>
      </c>
      <c r="G503" s="64">
        <f t="shared" si="38"/>
        <v>2</v>
      </c>
      <c r="H503" s="64" t="str">
        <f>VLOOKUP($G503, 'Lookup Values'!$D$2:$E$8, 2)</f>
        <v>Mon</v>
      </c>
      <c r="I503" s="80" t="s">
        <v>27</v>
      </c>
      <c r="J503" s="80" t="s">
        <v>28</v>
      </c>
      <c r="K503" s="80" t="s">
        <v>26</v>
      </c>
      <c r="L503" s="80" t="s">
        <v>20</v>
      </c>
      <c r="M503" s="82">
        <v>479</v>
      </c>
      <c r="N503" s="82">
        <f>IF($O503="Income",$M503*'Lookup Values'!$H$3,$M503*'Lookup Values'!$H$2)</f>
        <v>41.313749999999999</v>
      </c>
      <c r="O503" s="80" t="str">
        <f t="shared" si="39"/>
        <v>Expense</v>
      </c>
    </row>
    <row r="504" spans="1:15" x14ac:dyDescent="0.25">
      <c r="A504" s="80">
        <v>503</v>
      </c>
      <c r="B504" s="81">
        <v>40126</v>
      </c>
      <c r="C504" s="64">
        <f t="shared" si="35"/>
        <v>2009</v>
      </c>
      <c r="D504" s="64">
        <f t="shared" si="36"/>
        <v>11</v>
      </c>
      <c r="E504" s="64" t="str">
        <f>VLOOKUP($D504,'Lookup Values'!$A$2:$B$13,2)</f>
        <v>Nov</v>
      </c>
      <c r="F504" s="64">
        <f t="shared" si="37"/>
        <v>9</v>
      </c>
      <c r="G504" s="64">
        <f t="shared" si="38"/>
        <v>2</v>
      </c>
      <c r="H504" s="64" t="str">
        <f>VLOOKUP($G504, 'Lookup Values'!$D$2:$E$8, 2)</f>
        <v>Mon</v>
      </c>
      <c r="I504" s="80" t="s">
        <v>12</v>
      </c>
      <c r="J504" s="80" t="s">
        <v>37</v>
      </c>
      <c r="K504" s="80" t="s">
        <v>36</v>
      </c>
      <c r="L504" s="80" t="s">
        <v>23</v>
      </c>
      <c r="M504" s="82">
        <v>143</v>
      </c>
      <c r="N504" s="82">
        <f>IF($O504="Income",$M504*'Lookup Values'!$H$3,$M504*'Lookup Values'!$H$2)</f>
        <v>12.333749999999998</v>
      </c>
      <c r="O504" s="80" t="str">
        <f t="shared" si="39"/>
        <v>Expense</v>
      </c>
    </row>
    <row r="505" spans="1:15" x14ac:dyDescent="0.25">
      <c r="A505" s="80">
        <v>504</v>
      </c>
      <c r="B505" s="81">
        <v>40135</v>
      </c>
      <c r="C505" s="64">
        <f t="shared" si="35"/>
        <v>2009</v>
      </c>
      <c r="D505" s="64">
        <f t="shared" si="36"/>
        <v>11</v>
      </c>
      <c r="E505" s="64" t="str">
        <f>VLOOKUP($D505,'Lookup Values'!$A$2:$B$13,2)</f>
        <v>Nov</v>
      </c>
      <c r="F505" s="64">
        <f t="shared" si="37"/>
        <v>18</v>
      </c>
      <c r="G505" s="64">
        <f t="shared" si="38"/>
        <v>4</v>
      </c>
      <c r="H505" s="64" t="str">
        <f>VLOOKUP($G505, 'Lookup Values'!$D$2:$E$8, 2)</f>
        <v>Wed</v>
      </c>
      <c r="I505" s="80" t="s">
        <v>39</v>
      </c>
      <c r="J505" s="80" t="s">
        <v>40</v>
      </c>
      <c r="K505" s="80" t="s">
        <v>38</v>
      </c>
      <c r="L505" s="80" t="s">
        <v>20</v>
      </c>
      <c r="M505" s="82">
        <v>61</v>
      </c>
      <c r="N505" s="82">
        <f>IF($O505="Income",$M505*'Lookup Values'!$H$3,$M505*'Lookup Values'!$H$2)</f>
        <v>5.2612499999999995</v>
      </c>
      <c r="O505" s="80" t="str">
        <f t="shared" si="39"/>
        <v>Expense</v>
      </c>
    </row>
    <row r="506" spans="1:15" x14ac:dyDescent="0.25">
      <c r="A506" s="80">
        <v>505</v>
      </c>
      <c r="B506" s="81">
        <v>40136</v>
      </c>
      <c r="C506" s="64">
        <f t="shared" si="35"/>
        <v>2009</v>
      </c>
      <c r="D506" s="64">
        <f t="shared" si="36"/>
        <v>11</v>
      </c>
      <c r="E506" s="64" t="str">
        <f>VLOOKUP($D506,'Lookup Values'!$A$2:$B$13,2)</f>
        <v>Nov</v>
      </c>
      <c r="F506" s="64">
        <f t="shared" si="37"/>
        <v>19</v>
      </c>
      <c r="G506" s="64">
        <f t="shared" si="38"/>
        <v>5</v>
      </c>
      <c r="H506" s="64" t="str">
        <f>VLOOKUP($G506, 'Lookup Values'!$D$2:$E$8, 2)</f>
        <v>Thu</v>
      </c>
      <c r="I506" s="80" t="s">
        <v>12</v>
      </c>
      <c r="J506" s="80" t="s">
        <v>37</v>
      </c>
      <c r="K506" s="80" t="s">
        <v>36</v>
      </c>
      <c r="L506" s="80" t="s">
        <v>10</v>
      </c>
      <c r="M506" s="82">
        <v>182</v>
      </c>
      <c r="N506" s="82">
        <f>IF($O506="Income",$M506*'Lookup Values'!$H$3,$M506*'Lookup Values'!$H$2)</f>
        <v>15.697499999999998</v>
      </c>
      <c r="O506" s="80" t="str">
        <f t="shared" si="39"/>
        <v>Expense</v>
      </c>
    </row>
    <row r="507" spans="1:15" x14ac:dyDescent="0.25">
      <c r="A507" s="80">
        <v>506</v>
      </c>
      <c r="B507" s="81">
        <v>40136</v>
      </c>
      <c r="C507" s="64">
        <f t="shared" si="35"/>
        <v>2009</v>
      </c>
      <c r="D507" s="64">
        <f t="shared" si="36"/>
        <v>11</v>
      </c>
      <c r="E507" s="64" t="str">
        <f>VLOOKUP($D507,'Lookup Values'!$A$2:$B$13,2)</f>
        <v>Nov</v>
      </c>
      <c r="F507" s="64">
        <f t="shared" si="37"/>
        <v>19</v>
      </c>
      <c r="G507" s="64">
        <f t="shared" si="38"/>
        <v>5</v>
      </c>
      <c r="H507" s="64" t="str">
        <f>VLOOKUP($G507, 'Lookup Values'!$D$2:$E$8, 2)</f>
        <v>Thu</v>
      </c>
      <c r="I507" s="80" t="s">
        <v>47</v>
      </c>
      <c r="J507" s="80" t="s">
        <v>76</v>
      </c>
      <c r="K507" s="80" t="s">
        <v>77</v>
      </c>
      <c r="L507" s="80" t="s">
        <v>10</v>
      </c>
      <c r="M507" s="82">
        <v>135</v>
      </c>
      <c r="N507" s="82">
        <f>IF($O507="Income",$M507*'Lookup Values'!$H$3,$M507*'Lookup Values'!$H$2)</f>
        <v>51.3</v>
      </c>
      <c r="O507" s="80" t="str">
        <f t="shared" si="39"/>
        <v>Income</v>
      </c>
    </row>
    <row r="508" spans="1:15" x14ac:dyDescent="0.25">
      <c r="A508" s="80">
        <v>507</v>
      </c>
      <c r="B508" s="81">
        <v>40136</v>
      </c>
      <c r="C508" s="64">
        <f t="shared" si="35"/>
        <v>2009</v>
      </c>
      <c r="D508" s="64">
        <f t="shared" si="36"/>
        <v>11</v>
      </c>
      <c r="E508" s="64" t="str">
        <f>VLOOKUP($D508,'Lookup Values'!$A$2:$B$13,2)</f>
        <v>Nov</v>
      </c>
      <c r="F508" s="64">
        <f t="shared" si="37"/>
        <v>19</v>
      </c>
      <c r="G508" s="64">
        <f t="shared" si="38"/>
        <v>5</v>
      </c>
      <c r="H508" s="64" t="str">
        <f>VLOOKUP($G508, 'Lookup Values'!$D$2:$E$8, 2)</f>
        <v>Thu</v>
      </c>
      <c r="I508" s="80" t="s">
        <v>42</v>
      </c>
      <c r="J508" s="80" t="s">
        <v>43</v>
      </c>
      <c r="K508" s="80" t="s">
        <v>41</v>
      </c>
      <c r="L508" s="80" t="s">
        <v>10</v>
      </c>
      <c r="M508" s="82">
        <v>170</v>
      </c>
      <c r="N508" s="82">
        <f>IF($O508="Income",$M508*'Lookup Values'!$H$3,$M508*'Lookup Values'!$H$2)</f>
        <v>14.6625</v>
      </c>
      <c r="O508" s="80" t="str">
        <f t="shared" si="39"/>
        <v>Expense</v>
      </c>
    </row>
    <row r="509" spans="1:15" x14ac:dyDescent="0.25">
      <c r="A509" s="80">
        <v>508</v>
      </c>
      <c r="B509" s="81">
        <v>40136</v>
      </c>
      <c r="C509" s="64">
        <f t="shared" si="35"/>
        <v>2009</v>
      </c>
      <c r="D509" s="64">
        <f t="shared" si="36"/>
        <v>11</v>
      </c>
      <c r="E509" s="64" t="str">
        <f>VLOOKUP($D509,'Lookup Values'!$A$2:$B$13,2)</f>
        <v>Nov</v>
      </c>
      <c r="F509" s="64">
        <f t="shared" si="37"/>
        <v>19</v>
      </c>
      <c r="G509" s="64">
        <f t="shared" si="38"/>
        <v>5</v>
      </c>
      <c r="H509" s="64" t="str">
        <f>VLOOKUP($G509, 'Lookup Values'!$D$2:$E$8, 2)</f>
        <v>Thu</v>
      </c>
      <c r="I509" s="80" t="s">
        <v>42</v>
      </c>
      <c r="J509" s="80" t="s">
        <v>43</v>
      </c>
      <c r="K509" s="80" t="s">
        <v>41</v>
      </c>
      <c r="L509" s="80" t="s">
        <v>20</v>
      </c>
      <c r="M509" s="82">
        <v>308</v>
      </c>
      <c r="N509" s="82">
        <f>IF($O509="Income",$M509*'Lookup Values'!$H$3,$M509*'Lookup Values'!$H$2)</f>
        <v>26.564999999999998</v>
      </c>
      <c r="O509" s="80" t="str">
        <f t="shared" si="39"/>
        <v>Expense</v>
      </c>
    </row>
    <row r="510" spans="1:15" x14ac:dyDescent="0.25">
      <c r="A510" s="80">
        <v>509</v>
      </c>
      <c r="B510" s="81">
        <v>40138</v>
      </c>
      <c r="C510" s="64">
        <f t="shared" si="35"/>
        <v>2009</v>
      </c>
      <c r="D510" s="64">
        <f t="shared" si="36"/>
        <v>11</v>
      </c>
      <c r="E510" s="64" t="str">
        <f>VLOOKUP($D510,'Lookup Values'!$A$2:$B$13,2)</f>
        <v>Nov</v>
      </c>
      <c r="F510" s="64">
        <f t="shared" si="37"/>
        <v>21</v>
      </c>
      <c r="G510" s="64">
        <f t="shared" si="38"/>
        <v>7</v>
      </c>
      <c r="H510" s="64" t="str">
        <f>VLOOKUP($G510, 'Lookup Values'!$D$2:$E$8, 2)</f>
        <v>Sat</v>
      </c>
      <c r="I510" s="80" t="s">
        <v>47</v>
      </c>
      <c r="J510" s="80" t="s">
        <v>80</v>
      </c>
      <c r="K510" s="80" t="s">
        <v>81</v>
      </c>
      <c r="L510" s="80" t="s">
        <v>20</v>
      </c>
      <c r="M510" s="82">
        <v>310</v>
      </c>
      <c r="N510" s="82">
        <f>IF($O510="Income",$M510*'Lookup Values'!$H$3,$M510*'Lookup Values'!$H$2)</f>
        <v>117.8</v>
      </c>
      <c r="O510" s="80" t="str">
        <f t="shared" si="39"/>
        <v>Income</v>
      </c>
    </row>
    <row r="511" spans="1:15" x14ac:dyDescent="0.25">
      <c r="A511" s="80">
        <v>510</v>
      </c>
      <c r="B511" s="81">
        <v>40138</v>
      </c>
      <c r="C511" s="64">
        <f t="shared" si="35"/>
        <v>2009</v>
      </c>
      <c r="D511" s="64">
        <f t="shared" si="36"/>
        <v>11</v>
      </c>
      <c r="E511" s="64" t="str">
        <f>VLOOKUP($D511,'Lookup Values'!$A$2:$B$13,2)</f>
        <v>Nov</v>
      </c>
      <c r="F511" s="64">
        <f t="shared" si="37"/>
        <v>21</v>
      </c>
      <c r="G511" s="64">
        <f t="shared" si="38"/>
        <v>7</v>
      </c>
      <c r="H511" s="64" t="str">
        <f>VLOOKUP($G511, 'Lookup Values'!$D$2:$E$8, 2)</f>
        <v>Sat</v>
      </c>
      <c r="I511" s="80" t="s">
        <v>39</v>
      </c>
      <c r="J511" s="80" t="s">
        <v>40</v>
      </c>
      <c r="K511" s="80" t="s">
        <v>38</v>
      </c>
      <c r="L511" s="80" t="s">
        <v>10</v>
      </c>
      <c r="M511" s="82">
        <v>202</v>
      </c>
      <c r="N511" s="82">
        <f>IF($O511="Income",$M511*'Lookup Values'!$H$3,$M511*'Lookup Values'!$H$2)</f>
        <v>17.422499999999999</v>
      </c>
      <c r="O511" s="80" t="str">
        <f t="shared" si="39"/>
        <v>Expense</v>
      </c>
    </row>
    <row r="512" spans="1:15" x14ac:dyDescent="0.25">
      <c r="A512" s="80">
        <v>511</v>
      </c>
      <c r="B512" s="81">
        <v>40143</v>
      </c>
      <c r="C512" s="64">
        <f t="shared" si="35"/>
        <v>2009</v>
      </c>
      <c r="D512" s="64">
        <f t="shared" si="36"/>
        <v>11</v>
      </c>
      <c r="E512" s="64" t="str">
        <f>VLOOKUP($D512,'Lookup Values'!$A$2:$B$13,2)</f>
        <v>Nov</v>
      </c>
      <c r="F512" s="64">
        <f t="shared" si="37"/>
        <v>26</v>
      </c>
      <c r="G512" s="64">
        <f t="shared" si="38"/>
        <v>5</v>
      </c>
      <c r="H512" s="64" t="str">
        <f>VLOOKUP($G512, 'Lookup Values'!$D$2:$E$8, 2)</f>
        <v>Thu</v>
      </c>
      <c r="I512" s="80" t="s">
        <v>12</v>
      </c>
      <c r="J512" s="80" t="s">
        <v>25</v>
      </c>
      <c r="K512" s="80" t="s">
        <v>24</v>
      </c>
      <c r="L512" s="80" t="s">
        <v>20</v>
      </c>
      <c r="M512" s="82">
        <v>465</v>
      </c>
      <c r="N512" s="82">
        <f>IF($O512="Income",$M512*'Lookup Values'!$H$3,$M512*'Lookup Values'!$H$2)</f>
        <v>40.106249999999996</v>
      </c>
      <c r="O512" s="80" t="str">
        <f t="shared" si="39"/>
        <v>Expense</v>
      </c>
    </row>
    <row r="513" spans="1:15" x14ac:dyDescent="0.25">
      <c r="A513" s="80">
        <v>512</v>
      </c>
      <c r="B513" s="81">
        <v>40143</v>
      </c>
      <c r="C513" s="64">
        <f t="shared" si="35"/>
        <v>2009</v>
      </c>
      <c r="D513" s="64">
        <f t="shared" si="36"/>
        <v>11</v>
      </c>
      <c r="E513" s="64" t="str">
        <f>VLOOKUP($D513,'Lookup Values'!$A$2:$B$13,2)</f>
        <v>Nov</v>
      </c>
      <c r="F513" s="64">
        <f t="shared" si="37"/>
        <v>26</v>
      </c>
      <c r="G513" s="64">
        <f t="shared" si="38"/>
        <v>5</v>
      </c>
      <c r="H513" s="64" t="str">
        <f>VLOOKUP($G513, 'Lookup Values'!$D$2:$E$8, 2)</f>
        <v>Thu</v>
      </c>
      <c r="I513" s="80" t="s">
        <v>12</v>
      </c>
      <c r="J513" s="80" t="s">
        <v>25</v>
      </c>
      <c r="K513" s="80" t="s">
        <v>24</v>
      </c>
      <c r="L513" s="80" t="s">
        <v>20</v>
      </c>
      <c r="M513" s="82">
        <v>336</v>
      </c>
      <c r="N513" s="82">
        <f>IF($O513="Income",$M513*'Lookup Values'!$H$3,$M513*'Lookup Values'!$H$2)</f>
        <v>28.979999999999997</v>
      </c>
      <c r="O513" s="80" t="str">
        <f t="shared" si="39"/>
        <v>Expense</v>
      </c>
    </row>
    <row r="514" spans="1:15" x14ac:dyDescent="0.25">
      <c r="A514" s="80">
        <v>513</v>
      </c>
      <c r="B514" s="81">
        <v>40148</v>
      </c>
      <c r="C514" s="64">
        <f t="shared" si="35"/>
        <v>2009</v>
      </c>
      <c r="D514" s="64">
        <f t="shared" si="36"/>
        <v>12</v>
      </c>
      <c r="E514" s="64" t="str">
        <f>VLOOKUP($D514,'Lookup Values'!$A$2:$B$13,2)</f>
        <v>Dec</v>
      </c>
      <c r="F514" s="64">
        <f t="shared" si="37"/>
        <v>1</v>
      </c>
      <c r="G514" s="64">
        <f t="shared" si="38"/>
        <v>3</v>
      </c>
      <c r="H514" s="64" t="str">
        <f>VLOOKUP($G514, 'Lookup Values'!$D$2:$E$8, 2)</f>
        <v>Tue</v>
      </c>
      <c r="I514" s="80" t="s">
        <v>18</v>
      </c>
      <c r="J514" s="80" t="s">
        <v>19</v>
      </c>
      <c r="K514" s="80" t="s">
        <v>17</v>
      </c>
      <c r="L514" s="80" t="s">
        <v>10</v>
      </c>
      <c r="M514" s="82">
        <v>431</v>
      </c>
      <c r="N514" s="82">
        <f>IF($O514="Income",$M514*'Lookup Values'!$H$3,$M514*'Lookup Values'!$H$2)</f>
        <v>37.173749999999998</v>
      </c>
      <c r="O514" s="80" t="str">
        <f t="shared" si="39"/>
        <v>Expense</v>
      </c>
    </row>
    <row r="515" spans="1:15" x14ac:dyDescent="0.25">
      <c r="A515" s="80">
        <v>514</v>
      </c>
      <c r="B515" s="81">
        <v>40151</v>
      </c>
      <c r="C515" s="64">
        <f t="shared" ref="C515:C578" si="40">YEAR($B515)</f>
        <v>2009</v>
      </c>
      <c r="D515" s="64">
        <f t="shared" ref="D515:D578" si="41">MONTH($B515)</f>
        <v>12</v>
      </c>
      <c r="E515" s="64" t="str">
        <f>VLOOKUP($D515,'Lookup Values'!$A$2:$B$13,2)</f>
        <v>Dec</v>
      </c>
      <c r="F515" s="64">
        <f t="shared" ref="F515:F578" si="42">DAY($B515)</f>
        <v>4</v>
      </c>
      <c r="G515" s="64">
        <f t="shared" ref="G515:G578" si="43">WEEKDAY($B515)</f>
        <v>6</v>
      </c>
      <c r="H515" s="64" t="str">
        <f>VLOOKUP($G515, 'Lookup Values'!$D$2:$E$8, 2)</f>
        <v>Fri</v>
      </c>
      <c r="I515" s="80" t="s">
        <v>12</v>
      </c>
      <c r="J515" s="80" t="s">
        <v>25</v>
      </c>
      <c r="K515" s="80" t="s">
        <v>24</v>
      </c>
      <c r="L515" s="80" t="s">
        <v>20</v>
      </c>
      <c r="M515" s="82">
        <v>168</v>
      </c>
      <c r="N515" s="82">
        <f>IF($O515="Income",$M515*'Lookup Values'!$H$3,$M515*'Lookup Values'!$H$2)</f>
        <v>14.489999999999998</v>
      </c>
      <c r="O515" s="80" t="str">
        <f t="shared" ref="O515:O578" si="44">IF($I515="Income","Income","Expense")</f>
        <v>Expense</v>
      </c>
    </row>
    <row r="516" spans="1:15" x14ac:dyDescent="0.25">
      <c r="A516" s="80">
        <v>515</v>
      </c>
      <c r="B516" s="81">
        <v>40152</v>
      </c>
      <c r="C516" s="64">
        <f t="shared" si="40"/>
        <v>2009</v>
      </c>
      <c r="D516" s="64">
        <f t="shared" si="41"/>
        <v>12</v>
      </c>
      <c r="E516" s="64" t="str">
        <f>VLOOKUP($D516,'Lookup Values'!$A$2:$B$13,2)</f>
        <v>Dec</v>
      </c>
      <c r="F516" s="64">
        <f t="shared" si="42"/>
        <v>5</v>
      </c>
      <c r="G516" s="64">
        <f t="shared" si="43"/>
        <v>7</v>
      </c>
      <c r="H516" s="64" t="str">
        <f>VLOOKUP($G516, 'Lookup Values'!$D$2:$E$8, 2)</f>
        <v>Sat</v>
      </c>
      <c r="I516" s="80" t="s">
        <v>8</v>
      </c>
      <c r="J516" s="80" t="s">
        <v>9</v>
      </c>
      <c r="K516" s="80" t="s">
        <v>7</v>
      </c>
      <c r="L516" s="80" t="s">
        <v>23</v>
      </c>
      <c r="M516" s="82">
        <v>328</v>
      </c>
      <c r="N516" s="82">
        <f>IF($O516="Income",$M516*'Lookup Values'!$H$3,$M516*'Lookup Values'!$H$2)</f>
        <v>28.29</v>
      </c>
      <c r="O516" s="80" t="str">
        <f t="shared" si="44"/>
        <v>Expense</v>
      </c>
    </row>
    <row r="517" spans="1:15" x14ac:dyDescent="0.25">
      <c r="A517" s="80">
        <v>516</v>
      </c>
      <c r="B517" s="81">
        <v>40155</v>
      </c>
      <c r="C517" s="64">
        <f t="shared" si="40"/>
        <v>2009</v>
      </c>
      <c r="D517" s="64">
        <f t="shared" si="41"/>
        <v>12</v>
      </c>
      <c r="E517" s="64" t="str">
        <f>VLOOKUP($D517,'Lookup Values'!$A$2:$B$13,2)</f>
        <v>Dec</v>
      </c>
      <c r="F517" s="64">
        <f t="shared" si="42"/>
        <v>8</v>
      </c>
      <c r="G517" s="64">
        <f t="shared" si="43"/>
        <v>3</v>
      </c>
      <c r="H517" s="64" t="str">
        <f>VLOOKUP($G517, 'Lookup Values'!$D$2:$E$8, 2)</f>
        <v>Tue</v>
      </c>
      <c r="I517" s="80" t="s">
        <v>39</v>
      </c>
      <c r="J517" s="80" t="s">
        <v>40</v>
      </c>
      <c r="K517" s="80" t="s">
        <v>38</v>
      </c>
      <c r="L517" s="80" t="s">
        <v>23</v>
      </c>
      <c r="M517" s="82">
        <v>14</v>
      </c>
      <c r="N517" s="82">
        <f>IF($O517="Income",$M517*'Lookup Values'!$H$3,$M517*'Lookup Values'!$H$2)</f>
        <v>1.2075</v>
      </c>
      <c r="O517" s="80" t="str">
        <f t="shared" si="44"/>
        <v>Expense</v>
      </c>
    </row>
    <row r="518" spans="1:15" x14ac:dyDescent="0.25">
      <c r="A518" s="80">
        <v>517</v>
      </c>
      <c r="B518" s="81">
        <v>40155</v>
      </c>
      <c r="C518" s="64">
        <f t="shared" si="40"/>
        <v>2009</v>
      </c>
      <c r="D518" s="64">
        <f t="shared" si="41"/>
        <v>12</v>
      </c>
      <c r="E518" s="64" t="str">
        <f>VLOOKUP($D518,'Lookup Values'!$A$2:$B$13,2)</f>
        <v>Dec</v>
      </c>
      <c r="F518" s="64">
        <f t="shared" si="42"/>
        <v>8</v>
      </c>
      <c r="G518" s="64">
        <f t="shared" si="43"/>
        <v>3</v>
      </c>
      <c r="H518" s="64" t="str">
        <f>VLOOKUP($G518, 'Lookup Values'!$D$2:$E$8, 2)</f>
        <v>Tue</v>
      </c>
      <c r="I518" s="80" t="s">
        <v>47</v>
      </c>
      <c r="J518" s="80" t="s">
        <v>80</v>
      </c>
      <c r="K518" s="80" t="s">
        <v>81</v>
      </c>
      <c r="L518" s="80" t="s">
        <v>10</v>
      </c>
      <c r="M518" s="82">
        <v>125</v>
      </c>
      <c r="N518" s="82">
        <f>IF($O518="Income",$M518*'Lookup Values'!$H$3,$M518*'Lookup Values'!$H$2)</f>
        <v>47.5</v>
      </c>
      <c r="O518" s="80" t="str">
        <f t="shared" si="44"/>
        <v>Income</v>
      </c>
    </row>
    <row r="519" spans="1:15" x14ac:dyDescent="0.25">
      <c r="A519" s="80">
        <v>518</v>
      </c>
      <c r="B519" s="81">
        <v>40155</v>
      </c>
      <c r="C519" s="64">
        <f t="shared" si="40"/>
        <v>2009</v>
      </c>
      <c r="D519" s="64">
        <f t="shared" si="41"/>
        <v>12</v>
      </c>
      <c r="E519" s="64" t="str">
        <f>VLOOKUP($D519,'Lookup Values'!$A$2:$B$13,2)</f>
        <v>Dec</v>
      </c>
      <c r="F519" s="64">
        <f t="shared" si="42"/>
        <v>8</v>
      </c>
      <c r="G519" s="64">
        <f t="shared" si="43"/>
        <v>3</v>
      </c>
      <c r="H519" s="64" t="str">
        <f>VLOOKUP($G519, 'Lookup Values'!$D$2:$E$8, 2)</f>
        <v>Tue</v>
      </c>
      <c r="I519" s="80" t="s">
        <v>15</v>
      </c>
      <c r="J519" s="80" t="s">
        <v>16</v>
      </c>
      <c r="K519" s="80" t="s">
        <v>14</v>
      </c>
      <c r="L519" s="80" t="s">
        <v>10</v>
      </c>
      <c r="M519" s="82">
        <v>384</v>
      </c>
      <c r="N519" s="82">
        <f>IF($O519="Income",$M519*'Lookup Values'!$H$3,$M519*'Lookup Values'!$H$2)</f>
        <v>33.119999999999997</v>
      </c>
      <c r="O519" s="80" t="str">
        <f t="shared" si="44"/>
        <v>Expense</v>
      </c>
    </row>
    <row r="520" spans="1:15" x14ac:dyDescent="0.25">
      <c r="A520" s="80">
        <v>519</v>
      </c>
      <c r="B520" s="81">
        <v>40161</v>
      </c>
      <c r="C520" s="64">
        <f t="shared" si="40"/>
        <v>2009</v>
      </c>
      <c r="D520" s="64">
        <f t="shared" si="41"/>
        <v>12</v>
      </c>
      <c r="E520" s="64" t="str">
        <f>VLOOKUP($D520,'Lookup Values'!$A$2:$B$13,2)</f>
        <v>Dec</v>
      </c>
      <c r="F520" s="64">
        <f t="shared" si="42"/>
        <v>14</v>
      </c>
      <c r="G520" s="64">
        <f t="shared" si="43"/>
        <v>2</v>
      </c>
      <c r="H520" s="64" t="str">
        <f>VLOOKUP($G520, 'Lookup Values'!$D$2:$E$8, 2)</f>
        <v>Mon</v>
      </c>
      <c r="I520" s="80" t="s">
        <v>8</v>
      </c>
      <c r="J520" s="80" t="s">
        <v>22</v>
      </c>
      <c r="K520" s="80" t="s">
        <v>21</v>
      </c>
      <c r="L520" s="80" t="s">
        <v>10</v>
      </c>
      <c r="M520" s="82">
        <v>453</v>
      </c>
      <c r="N520" s="82">
        <f>IF($O520="Income",$M520*'Lookup Values'!$H$3,$M520*'Lookup Values'!$H$2)</f>
        <v>39.071249999999999</v>
      </c>
      <c r="O520" s="80" t="str">
        <f t="shared" si="44"/>
        <v>Expense</v>
      </c>
    </row>
    <row r="521" spans="1:15" x14ac:dyDescent="0.25">
      <c r="A521" s="80">
        <v>520</v>
      </c>
      <c r="B521" s="81">
        <v>40164</v>
      </c>
      <c r="C521" s="64">
        <f t="shared" si="40"/>
        <v>2009</v>
      </c>
      <c r="D521" s="64">
        <f t="shared" si="41"/>
        <v>12</v>
      </c>
      <c r="E521" s="64" t="str">
        <f>VLOOKUP($D521,'Lookup Values'!$A$2:$B$13,2)</f>
        <v>Dec</v>
      </c>
      <c r="F521" s="64">
        <f t="shared" si="42"/>
        <v>17</v>
      </c>
      <c r="G521" s="64">
        <f t="shared" si="43"/>
        <v>5</v>
      </c>
      <c r="H521" s="64" t="str">
        <f>VLOOKUP($G521, 'Lookup Values'!$D$2:$E$8, 2)</f>
        <v>Thu</v>
      </c>
      <c r="I521" s="80" t="s">
        <v>18</v>
      </c>
      <c r="J521" s="80" t="s">
        <v>19</v>
      </c>
      <c r="K521" s="80" t="s">
        <v>17</v>
      </c>
      <c r="L521" s="80" t="s">
        <v>23</v>
      </c>
      <c r="M521" s="82">
        <v>236</v>
      </c>
      <c r="N521" s="82">
        <f>IF($O521="Income",$M521*'Lookup Values'!$H$3,$M521*'Lookup Values'!$H$2)</f>
        <v>20.354999999999997</v>
      </c>
      <c r="O521" s="80" t="str">
        <f t="shared" si="44"/>
        <v>Expense</v>
      </c>
    </row>
    <row r="522" spans="1:15" x14ac:dyDescent="0.25">
      <c r="A522" s="80">
        <v>521</v>
      </c>
      <c r="B522" s="81">
        <v>40168</v>
      </c>
      <c r="C522" s="64">
        <f t="shared" si="40"/>
        <v>2009</v>
      </c>
      <c r="D522" s="64">
        <f t="shared" si="41"/>
        <v>12</v>
      </c>
      <c r="E522" s="64" t="str">
        <f>VLOOKUP($D522,'Lookup Values'!$A$2:$B$13,2)</f>
        <v>Dec</v>
      </c>
      <c r="F522" s="64">
        <f t="shared" si="42"/>
        <v>21</v>
      </c>
      <c r="G522" s="64">
        <f t="shared" si="43"/>
        <v>2</v>
      </c>
      <c r="H522" s="64" t="str">
        <f>VLOOKUP($G522, 'Lookup Values'!$D$2:$E$8, 2)</f>
        <v>Mon</v>
      </c>
      <c r="I522" s="80" t="s">
        <v>15</v>
      </c>
      <c r="J522" s="80" t="s">
        <v>16</v>
      </c>
      <c r="K522" s="80" t="s">
        <v>14</v>
      </c>
      <c r="L522" s="80" t="s">
        <v>10</v>
      </c>
      <c r="M522" s="82">
        <v>327</v>
      </c>
      <c r="N522" s="82">
        <f>IF($O522="Income",$M522*'Lookup Values'!$H$3,$M522*'Lookup Values'!$H$2)</f>
        <v>28.203749999999999</v>
      </c>
      <c r="O522" s="80" t="str">
        <f t="shared" si="44"/>
        <v>Expense</v>
      </c>
    </row>
    <row r="523" spans="1:15" x14ac:dyDescent="0.25">
      <c r="A523" s="80">
        <v>522</v>
      </c>
      <c r="B523" s="81">
        <v>40175</v>
      </c>
      <c r="C523" s="64">
        <f t="shared" si="40"/>
        <v>2009</v>
      </c>
      <c r="D523" s="64">
        <f t="shared" si="41"/>
        <v>12</v>
      </c>
      <c r="E523" s="64" t="str">
        <f>VLOOKUP($D523,'Lookup Values'!$A$2:$B$13,2)</f>
        <v>Dec</v>
      </c>
      <c r="F523" s="64">
        <f t="shared" si="42"/>
        <v>28</v>
      </c>
      <c r="G523" s="64">
        <f t="shared" si="43"/>
        <v>2</v>
      </c>
      <c r="H523" s="64" t="str">
        <f>VLOOKUP($G523, 'Lookup Values'!$D$2:$E$8, 2)</f>
        <v>Mon</v>
      </c>
      <c r="I523" s="80" t="s">
        <v>15</v>
      </c>
      <c r="J523" s="80" t="s">
        <v>35</v>
      </c>
      <c r="K523" s="80" t="s">
        <v>34</v>
      </c>
      <c r="L523" s="80" t="s">
        <v>20</v>
      </c>
      <c r="M523" s="82">
        <v>163</v>
      </c>
      <c r="N523" s="82">
        <f>IF($O523="Income",$M523*'Lookup Values'!$H$3,$M523*'Lookup Values'!$H$2)</f>
        <v>14.058749999999998</v>
      </c>
      <c r="O523" s="80" t="str">
        <f t="shared" si="44"/>
        <v>Expense</v>
      </c>
    </row>
    <row r="524" spans="1:15" x14ac:dyDescent="0.25">
      <c r="A524" s="80">
        <v>523</v>
      </c>
      <c r="B524" s="81">
        <v>40176</v>
      </c>
      <c r="C524" s="64">
        <f t="shared" si="40"/>
        <v>2009</v>
      </c>
      <c r="D524" s="64">
        <f t="shared" si="41"/>
        <v>12</v>
      </c>
      <c r="E524" s="64" t="str">
        <f>VLOOKUP($D524,'Lookup Values'!$A$2:$B$13,2)</f>
        <v>Dec</v>
      </c>
      <c r="F524" s="64">
        <f t="shared" si="42"/>
        <v>29</v>
      </c>
      <c r="G524" s="64">
        <f t="shared" si="43"/>
        <v>3</v>
      </c>
      <c r="H524" s="64" t="str">
        <f>VLOOKUP($G524, 'Lookup Values'!$D$2:$E$8, 2)</f>
        <v>Tue</v>
      </c>
      <c r="I524" s="80" t="s">
        <v>27</v>
      </c>
      <c r="J524" s="80" t="s">
        <v>28</v>
      </c>
      <c r="K524" s="80" t="s">
        <v>26</v>
      </c>
      <c r="L524" s="80" t="s">
        <v>23</v>
      </c>
      <c r="M524" s="82">
        <v>297</v>
      </c>
      <c r="N524" s="82">
        <f>IF($O524="Income",$M524*'Lookup Values'!$H$3,$M524*'Lookup Values'!$H$2)</f>
        <v>25.616249999999997</v>
      </c>
      <c r="O524" s="80" t="str">
        <f t="shared" si="44"/>
        <v>Expense</v>
      </c>
    </row>
    <row r="525" spans="1:15" x14ac:dyDescent="0.25">
      <c r="A525" s="80">
        <v>524</v>
      </c>
      <c r="B525" s="81">
        <v>40176</v>
      </c>
      <c r="C525" s="64">
        <f t="shared" si="40"/>
        <v>2009</v>
      </c>
      <c r="D525" s="64">
        <f t="shared" si="41"/>
        <v>12</v>
      </c>
      <c r="E525" s="64" t="str">
        <f>VLOOKUP($D525,'Lookup Values'!$A$2:$B$13,2)</f>
        <v>Dec</v>
      </c>
      <c r="F525" s="64">
        <f t="shared" si="42"/>
        <v>29</v>
      </c>
      <c r="G525" s="64">
        <f t="shared" si="43"/>
        <v>3</v>
      </c>
      <c r="H525" s="64" t="str">
        <f>VLOOKUP($G525, 'Lookup Values'!$D$2:$E$8, 2)</f>
        <v>Tue</v>
      </c>
      <c r="I525" s="80" t="s">
        <v>15</v>
      </c>
      <c r="J525" s="80" t="s">
        <v>35</v>
      </c>
      <c r="K525" s="80" t="s">
        <v>34</v>
      </c>
      <c r="L525" s="80" t="s">
        <v>20</v>
      </c>
      <c r="M525" s="82">
        <v>412</v>
      </c>
      <c r="N525" s="82">
        <f>IF($O525="Income",$M525*'Lookup Values'!$H$3,$M525*'Lookup Values'!$H$2)</f>
        <v>35.534999999999997</v>
      </c>
      <c r="O525" s="80" t="str">
        <f t="shared" si="44"/>
        <v>Expense</v>
      </c>
    </row>
    <row r="526" spans="1:15" x14ac:dyDescent="0.25">
      <c r="A526" s="80">
        <v>525</v>
      </c>
      <c r="B526" s="81">
        <v>40181</v>
      </c>
      <c r="C526" s="64">
        <f t="shared" si="40"/>
        <v>2010</v>
      </c>
      <c r="D526" s="64">
        <f t="shared" si="41"/>
        <v>1</v>
      </c>
      <c r="E526" s="64" t="str">
        <f>VLOOKUP($D526,'Lookup Values'!$A$2:$B$13,2)</f>
        <v>Jan</v>
      </c>
      <c r="F526" s="64">
        <f t="shared" si="42"/>
        <v>3</v>
      </c>
      <c r="G526" s="64">
        <f t="shared" si="43"/>
        <v>1</v>
      </c>
      <c r="H526" s="64" t="str">
        <f>VLOOKUP($G526, 'Lookup Values'!$D$2:$E$8, 2)</f>
        <v>Sun</v>
      </c>
      <c r="I526" s="80" t="s">
        <v>12</v>
      </c>
      <c r="J526" s="80" t="s">
        <v>37</v>
      </c>
      <c r="K526" s="80" t="s">
        <v>36</v>
      </c>
      <c r="L526" s="80" t="s">
        <v>23</v>
      </c>
      <c r="M526" s="82">
        <v>358</v>
      </c>
      <c r="N526" s="82">
        <f>IF($O526="Income",$M526*'Lookup Values'!$H$3,$M526*'Lookup Values'!$H$2)</f>
        <v>30.877499999999998</v>
      </c>
      <c r="O526" s="80" t="str">
        <f t="shared" si="44"/>
        <v>Expense</v>
      </c>
    </row>
    <row r="527" spans="1:15" x14ac:dyDescent="0.25">
      <c r="A527" s="80">
        <v>526</v>
      </c>
      <c r="B527" s="81">
        <v>40187</v>
      </c>
      <c r="C527" s="64">
        <f t="shared" si="40"/>
        <v>2010</v>
      </c>
      <c r="D527" s="64">
        <f t="shared" si="41"/>
        <v>1</v>
      </c>
      <c r="E527" s="64" t="str">
        <f>VLOOKUP($D527,'Lookup Values'!$A$2:$B$13,2)</f>
        <v>Jan</v>
      </c>
      <c r="F527" s="64">
        <f t="shared" si="42"/>
        <v>9</v>
      </c>
      <c r="G527" s="64">
        <f t="shared" si="43"/>
        <v>7</v>
      </c>
      <c r="H527" s="64" t="str">
        <f>VLOOKUP($G527, 'Lookup Values'!$D$2:$E$8, 2)</f>
        <v>Sat</v>
      </c>
      <c r="I527" s="80" t="s">
        <v>15</v>
      </c>
      <c r="J527" s="80" t="s">
        <v>35</v>
      </c>
      <c r="K527" s="80" t="s">
        <v>34</v>
      </c>
      <c r="L527" s="80" t="s">
        <v>20</v>
      </c>
      <c r="M527" s="82">
        <v>153</v>
      </c>
      <c r="N527" s="82">
        <f>IF($O527="Income",$M527*'Lookup Values'!$H$3,$M527*'Lookup Values'!$H$2)</f>
        <v>13.196249999999999</v>
      </c>
      <c r="O527" s="80" t="str">
        <f t="shared" si="44"/>
        <v>Expense</v>
      </c>
    </row>
    <row r="528" spans="1:15" x14ac:dyDescent="0.25">
      <c r="A528" s="80">
        <v>527</v>
      </c>
      <c r="B528" s="81">
        <v>40192</v>
      </c>
      <c r="C528" s="64">
        <f t="shared" si="40"/>
        <v>2010</v>
      </c>
      <c r="D528" s="64">
        <f t="shared" si="41"/>
        <v>1</v>
      </c>
      <c r="E528" s="64" t="str">
        <f>VLOOKUP($D528,'Lookup Values'!$A$2:$B$13,2)</f>
        <v>Jan</v>
      </c>
      <c r="F528" s="64">
        <f t="shared" si="42"/>
        <v>14</v>
      </c>
      <c r="G528" s="64">
        <f t="shared" si="43"/>
        <v>5</v>
      </c>
      <c r="H528" s="64" t="str">
        <f>VLOOKUP($G528, 'Lookup Values'!$D$2:$E$8, 2)</f>
        <v>Thu</v>
      </c>
      <c r="I528" s="80" t="s">
        <v>32</v>
      </c>
      <c r="J528" s="80" t="s">
        <v>33</v>
      </c>
      <c r="K528" s="80" t="s">
        <v>31</v>
      </c>
      <c r="L528" s="80" t="s">
        <v>10</v>
      </c>
      <c r="M528" s="82">
        <v>18</v>
      </c>
      <c r="N528" s="82">
        <f>IF($O528="Income",$M528*'Lookup Values'!$H$3,$M528*'Lookup Values'!$H$2)</f>
        <v>1.5524999999999998</v>
      </c>
      <c r="O528" s="80" t="str">
        <f t="shared" si="44"/>
        <v>Expense</v>
      </c>
    </row>
    <row r="529" spans="1:15" x14ac:dyDescent="0.25">
      <c r="A529" s="80">
        <v>528</v>
      </c>
      <c r="B529" s="81">
        <v>40194</v>
      </c>
      <c r="C529" s="64">
        <f t="shared" si="40"/>
        <v>2010</v>
      </c>
      <c r="D529" s="64">
        <f t="shared" si="41"/>
        <v>1</v>
      </c>
      <c r="E529" s="64" t="str">
        <f>VLOOKUP($D529,'Lookup Values'!$A$2:$B$13,2)</f>
        <v>Jan</v>
      </c>
      <c r="F529" s="64">
        <f t="shared" si="42"/>
        <v>16</v>
      </c>
      <c r="G529" s="64">
        <f t="shared" si="43"/>
        <v>7</v>
      </c>
      <c r="H529" s="64" t="str">
        <f>VLOOKUP($G529, 'Lookup Values'!$D$2:$E$8, 2)</f>
        <v>Sat</v>
      </c>
      <c r="I529" s="80" t="s">
        <v>12</v>
      </c>
      <c r="J529" s="80" t="s">
        <v>25</v>
      </c>
      <c r="K529" s="80" t="s">
        <v>24</v>
      </c>
      <c r="L529" s="80" t="s">
        <v>23</v>
      </c>
      <c r="M529" s="82">
        <v>48</v>
      </c>
      <c r="N529" s="82">
        <f>IF($O529="Income",$M529*'Lookup Values'!$H$3,$M529*'Lookup Values'!$H$2)</f>
        <v>4.1399999999999997</v>
      </c>
      <c r="O529" s="80" t="str">
        <f t="shared" si="44"/>
        <v>Expense</v>
      </c>
    </row>
    <row r="530" spans="1:15" x14ac:dyDescent="0.25">
      <c r="A530" s="80">
        <v>529</v>
      </c>
      <c r="B530" s="81">
        <v>40200</v>
      </c>
      <c r="C530" s="64">
        <f t="shared" si="40"/>
        <v>2010</v>
      </c>
      <c r="D530" s="64">
        <f t="shared" si="41"/>
        <v>1</v>
      </c>
      <c r="E530" s="64" t="str">
        <f>VLOOKUP($D530,'Lookup Values'!$A$2:$B$13,2)</f>
        <v>Jan</v>
      </c>
      <c r="F530" s="64">
        <f t="shared" si="42"/>
        <v>22</v>
      </c>
      <c r="G530" s="64">
        <f t="shared" si="43"/>
        <v>6</v>
      </c>
      <c r="H530" s="64" t="str">
        <f>VLOOKUP($G530, 'Lookup Values'!$D$2:$E$8, 2)</f>
        <v>Fri</v>
      </c>
      <c r="I530" s="80" t="s">
        <v>8</v>
      </c>
      <c r="J530" s="80" t="s">
        <v>9</v>
      </c>
      <c r="K530" s="80" t="s">
        <v>7</v>
      </c>
      <c r="L530" s="80" t="s">
        <v>23</v>
      </c>
      <c r="M530" s="82">
        <v>411</v>
      </c>
      <c r="N530" s="82">
        <f>IF($O530="Income",$M530*'Lookup Values'!$H$3,$M530*'Lookup Values'!$H$2)</f>
        <v>35.448749999999997</v>
      </c>
      <c r="O530" s="80" t="str">
        <f t="shared" si="44"/>
        <v>Expense</v>
      </c>
    </row>
    <row r="531" spans="1:15" x14ac:dyDescent="0.25">
      <c r="A531" s="80">
        <v>530</v>
      </c>
      <c r="B531" s="81">
        <v>40202</v>
      </c>
      <c r="C531" s="64">
        <f t="shared" si="40"/>
        <v>2010</v>
      </c>
      <c r="D531" s="64">
        <f t="shared" si="41"/>
        <v>1</v>
      </c>
      <c r="E531" s="64" t="str">
        <f>VLOOKUP($D531,'Lookup Values'!$A$2:$B$13,2)</f>
        <v>Jan</v>
      </c>
      <c r="F531" s="64">
        <f t="shared" si="42"/>
        <v>24</v>
      </c>
      <c r="G531" s="64">
        <f t="shared" si="43"/>
        <v>1</v>
      </c>
      <c r="H531" s="64" t="str">
        <f>VLOOKUP($G531, 'Lookup Values'!$D$2:$E$8, 2)</f>
        <v>Sun</v>
      </c>
      <c r="I531" s="80" t="s">
        <v>15</v>
      </c>
      <c r="J531" s="80" t="s">
        <v>35</v>
      </c>
      <c r="K531" s="80" t="s">
        <v>34</v>
      </c>
      <c r="L531" s="80" t="s">
        <v>10</v>
      </c>
      <c r="M531" s="82">
        <v>212</v>
      </c>
      <c r="N531" s="82">
        <f>IF($O531="Income",$M531*'Lookup Values'!$H$3,$M531*'Lookup Values'!$H$2)</f>
        <v>18.285</v>
      </c>
      <c r="O531" s="80" t="str">
        <f t="shared" si="44"/>
        <v>Expense</v>
      </c>
    </row>
    <row r="532" spans="1:15" x14ac:dyDescent="0.25">
      <c r="A532" s="80">
        <v>531</v>
      </c>
      <c r="B532" s="81">
        <v>40203</v>
      </c>
      <c r="C532" s="64">
        <f t="shared" si="40"/>
        <v>2010</v>
      </c>
      <c r="D532" s="64">
        <f t="shared" si="41"/>
        <v>1</v>
      </c>
      <c r="E532" s="64" t="str">
        <f>VLOOKUP($D532,'Lookup Values'!$A$2:$B$13,2)</f>
        <v>Jan</v>
      </c>
      <c r="F532" s="64">
        <f t="shared" si="42"/>
        <v>25</v>
      </c>
      <c r="G532" s="64">
        <f t="shared" si="43"/>
        <v>2</v>
      </c>
      <c r="H532" s="64" t="str">
        <f>VLOOKUP($G532, 'Lookup Values'!$D$2:$E$8, 2)</f>
        <v>Mon</v>
      </c>
      <c r="I532" s="80" t="s">
        <v>27</v>
      </c>
      <c r="J532" s="80" t="s">
        <v>28</v>
      </c>
      <c r="K532" s="80" t="s">
        <v>26</v>
      </c>
      <c r="L532" s="80" t="s">
        <v>20</v>
      </c>
      <c r="M532" s="82">
        <v>439</v>
      </c>
      <c r="N532" s="82">
        <f>IF($O532="Income",$M532*'Lookup Values'!$H$3,$M532*'Lookup Values'!$H$2)</f>
        <v>37.863749999999996</v>
      </c>
      <c r="O532" s="80" t="str">
        <f t="shared" si="44"/>
        <v>Expense</v>
      </c>
    </row>
    <row r="533" spans="1:15" x14ac:dyDescent="0.25">
      <c r="A533" s="80">
        <v>532</v>
      </c>
      <c r="B533" s="81">
        <v>40206</v>
      </c>
      <c r="C533" s="64">
        <f t="shared" si="40"/>
        <v>2010</v>
      </c>
      <c r="D533" s="64">
        <f t="shared" si="41"/>
        <v>1</v>
      </c>
      <c r="E533" s="64" t="str">
        <f>VLOOKUP($D533,'Lookup Values'!$A$2:$B$13,2)</f>
        <v>Jan</v>
      </c>
      <c r="F533" s="64">
        <f t="shared" si="42"/>
        <v>28</v>
      </c>
      <c r="G533" s="64">
        <f t="shared" si="43"/>
        <v>5</v>
      </c>
      <c r="H533" s="64" t="str">
        <f>VLOOKUP($G533, 'Lookup Values'!$D$2:$E$8, 2)</f>
        <v>Thu</v>
      </c>
      <c r="I533" s="80" t="s">
        <v>8</v>
      </c>
      <c r="J533" s="80" t="s">
        <v>22</v>
      </c>
      <c r="K533" s="80" t="s">
        <v>21</v>
      </c>
      <c r="L533" s="80" t="s">
        <v>23</v>
      </c>
      <c r="M533" s="82">
        <v>341</v>
      </c>
      <c r="N533" s="82">
        <f>IF($O533="Income",$M533*'Lookup Values'!$H$3,$M533*'Lookup Values'!$H$2)</f>
        <v>29.411249999999999</v>
      </c>
      <c r="O533" s="80" t="str">
        <f t="shared" si="44"/>
        <v>Expense</v>
      </c>
    </row>
    <row r="534" spans="1:15" x14ac:dyDescent="0.25">
      <c r="A534" s="80">
        <v>533</v>
      </c>
      <c r="B534" s="81">
        <v>40207</v>
      </c>
      <c r="C534" s="64">
        <f t="shared" si="40"/>
        <v>2010</v>
      </c>
      <c r="D534" s="64">
        <f t="shared" si="41"/>
        <v>1</v>
      </c>
      <c r="E534" s="64" t="str">
        <f>VLOOKUP($D534,'Lookup Values'!$A$2:$B$13,2)</f>
        <v>Jan</v>
      </c>
      <c r="F534" s="64">
        <f t="shared" si="42"/>
        <v>29</v>
      </c>
      <c r="G534" s="64">
        <f t="shared" si="43"/>
        <v>6</v>
      </c>
      <c r="H534" s="64" t="str">
        <f>VLOOKUP($G534, 'Lookup Values'!$D$2:$E$8, 2)</f>
        <v>Fri</v>
      </c>
      <c r="I534" s="80" t="s">
        <v>27</v>
      </c>
      <c r="J534" s="80" t="s">
        <v>28</v>
      </c>
      <c r="K534" s="80" t="s">
        <v>26</v>
      </c>
      <c r="L534" s="80" t="s">
        <v>23</v>
      </c>
      <c r="M534" s="82">
        <v>36</v>
      </c>
      <c r="N534" s="82">
        <f>IF($O534="Income",$M534*'Lookup Values'!$H$3,$M534*'Lookup Values'!$H$2)</f>
        <v>3.1049999999999995</v>
      </c>
      <c r="O534" s="80" t="str">
        <f t="shared" si="44"/>
        <v>Expense</v>
      </c>
    </row>
    <row r="535" spans="1:15" x14ac:dyDescent="0.25">
      <c r="A535" s="80">
        <v>534</v>
      </c>
      <c r="B535" s="81">
        <v>40211</v>
      </c>
      <c r="C535" s="64">
        <f t="shared" si="40"/>
        <v>2010</v>
      </c>
      <c r="D535" s="64">
        <f t="shared" si="41"/>
        <v>2</v>
      </c>
      <c r="E535" s="64" t="str">
        <f>VLOOKUP($D535,'Lookup Values'!$A$2:$B$13,2)</f>
        <v>Feb</v>
      </c>
      <c r="F535" s="64">
        <f t="shared" si="42"/>
        <v>2</v>
      </c>
      <c r="G535" s="64">
        <f t="shared" si="43"/>
        <v>3</v>
      </c>
      <c r="H535" s="64" t="str">
        <f>VLOOKUP($G535, 'Lookup Values'!$D$2:$E$8, 2)</f>
        <v>Tue</v>
      </c>
      <c r="I535" s="80" t="s">
        <v>18</v>
      </c>
      <c r="J535" s="80" t="s">
        <v>30</v>
      </c>
      <c r="K535" s="80" t="s">
        <v>29</v>
      </c>
      <c r="L535" s="80" t="s">
        <v>23</v>
      </c>
      <c r="M535" s="82">
        <v>434</v>
      </c>
      <c r="N535" s="82">
        <f>IF($O535="Income",$M535*'Lookup Values'!$H$3,$M535*'Lookup Values'!$H$2)</f>
        <v>37.432499999999997</v>
      </c>
      <c r="O535" s="80" t="str">
        <f t="shared" si="44"/>
        <v>Expense</v>
      </c>
    </row>
    <row r="536" spans="1:15" x14ac:dyDescent="0.25">
      <c r="A536" s="80">
        <v>535</v>
      </c>
      <c r="B536" s="81">
        <v>40218</v>
      </c>
      <c r="C536" s="64">
        <f t="shared" si="40"/>
        <v>2010</v>
      </c>
      <c r="D536" s="64">
        <f t="shared" si="41"/>
        <v>2</v>
      </c>
      <c r="E536" s="64" t="str">
        <f>VLOOKUP($D536,'Lookup Values'!$A$2:$B$13,2)</f>
        <v>Feb</v>
      </c>
      <c r="F536" s="64">
        <f t="shared" si="42"/>
        <v>9</v>
      </c>
      <c r="G536" s="64">
        <f t="shared" si="43"/>
        <v>3</v>
      </c>
      <c r="H536" s="64" t="str">
        <f>VLOOKUP($G536, 'Lookup Values'!$D$2:$E$8, 2)</f>
        <v>Tue</v>
      </c>
      <c r="I536" s="80" t="s">
        <v>8</v>
      </c>
      <c r="J536" s="80" t="s">
        <v>22</v>
      </c>
      <c r="K536" s="80" t="s">
        <v>21</v>
      </c>
      <c r="L536" s="80" t="s">
        <v>23</v>
      </c>
      <c r="M536" s="82">
        <v>302</v>
      </c>
      <c r="N536" s="82">
        <f>IF($O536="Income",$M536*'Lookup Values'!$H$3,$M536*'Lookup Values'!$H$2)</f>
        <v>26.047499999999999</v>
      </c>
      <c r="O536" s="80" t="str">
        <f t="shared" si="44"/>
        <v>Expense</v>
      </c>
    </row>
    <row r="537" spans="1:15" x14ac:dyDescent="0.25">
      <c r="A537" s="80">
        <v>536</v>
      </c>
      <c r="B537" s="81">
        <v>40221</v>
      </c>
      <c r="C537" s="64">
        <f t="shared" si="40"/>
        <v>2010</v>
      </c>
      <c r="D537" s="64">
        <f t="shared" si="41"/>
        <v>2</v>
      </c>
      <c r="E537" s="64" t="str">
        <f>VLOOKUP($D537,'Lookup Values'!$A$2:$B$13,2)</f>
        <v>Feb</v>
      </c>
      <c r="F537" s="64">
        <f t="shared" si="42"/>
        <v>12</v>
      </c>
      <c r="G537" s="64">
        <f t="shared" si="43"/>
        <v>6</v>
      </c>
      <c r="H537" s="64" t="str">
        <f>VLOOKUP($G537, 'Lookup Values'!$D$2:$E$8, 2)</f>
        <v>Fri</v>
      </c>
      <c r="I537" s="80" t="s">
        <v>42</v>
      </c>
      <c r="J537" s="80" t="s">
        <v>43</v>
      </c>
      <c r="K537" s="80" t="s">
        <v>41</v>
      </c>
      <c r="L537" s="80" t="s">
        <v>10</v>
      </c>
      <c r="M537" s="82">
        <v>403</v>
      </c>
      <c r="N537" s="82">
        <f>IF($O537="Income",$M537*'Lookup Values'!$H$3,$M537*'Lookup Values'!$H$2)</f>
        <v>34.758749999999999</v>
      </c>
      <c r="O537" s="80" t="str">
        <f t="shared" si="44"/>
        <v>Expense</v>
      </c>
    </row>
    <row r="538" spans="1:15" x14ac:dyDescent="0.25">
      <c r="A538" s="80">
        <v>537</v>
      </c>
      <c r="B538" s="81">
        <v>40224</v>
      </c>
      <c r="C538" s="64">
        <f t="shared" si="40"/>
        <v>2010</v>
      </c>
      <c r="D538" s="64">
        <f t="shared" si="41"/>
        <v>2</v>
      </c>
      <c r="E538" s="64" t="str">
        <f>VLOOKUP($D538,'Lookup Values'!$A$2:$B$13,2)</f>
        <v>Feb</v>
      </c>
      <c r="F538" s="64">
        <f t="shared" si="42"/>
        <v>15</v>
      </c>
      <c r="G538" s="64">
        <f t="shared" si="43"/>
        <v>2</v>
      </c>
      <c r="H538" s="64" t="str">
        <f>VLOOKUP($G538, 'Lookup Values'!$D$2:$E$8, 2)</f>
        <v>Mon</v>
      </c>
      <c r="I538" s="80" t="s">
        <v>8</v>
      </c>
      <c r="J538" s="80" t="s">
        <v>22</v>
      </c>
      <c r="K538" s="80" t="s">
        <v>21</v>
      </c>
      <c r="L538" s="80" t="s">
        <v>20</v>
      </c>
      <c r="M538" s="82">
        <v>71</v>
      </c>
      <c r="N538" s="82">
        <f>IF($O538="Income",$M538*'Lookup Values'!$H$3,$M538*'Lookup Values'!$H$2)</f>
        <v>6.1237499999999994</v>
      </c>
      <c r="O538" s="80" t="str">
        <f t="shared" si="44"/>
        <v>Expense</v>
      </c>
    </row>
    <row r="539" spans="1:15" x14ac:dyDescent="0.25">
      <c r="A539" s="80">
        <v>538</v>
      </c>
      <c r="B539" s="81">
        <v>40227</v>
      </c>
      <c r="C539" s="64">
        <f t="shared" si="40"/>
        <v>2010</v>
      </c>
      <c r="D539" s="64">
        <f t="shared" si="41"/>
        <v>2</v>
      </c>
      <c r="E539" s="64" t="str">
        <f>VLOOKUP($D539,'Lookup Values'!$A$2:$B$13,2)</f>
        <v>Feb</v>
      </c>
      <c r="F539" s="64">
        <f t="shared" si="42"/>
        <v>18</v>
      </c>
      <c r="G539" s="64">
        <f t="shared" si="43"/>
        <v>5</v>
      </c>
      <c r="H539" s="64" t="str">
        <f>VLOOKUP($G539, 'Lookup Values'!$D$2:$E$8, 2)</f>
        <v>Thu</v>
      </c>
      <c r="I539" s="80" t="s">
        <v>12</v>
      </c>
      <c r="J539" s="80" t="s">
        <v>37</v>
      </c>
      <c r="K539" s="80" t="s">
        <v>36</v>
      </c>
      <c r="L539" s="80" t="s">
        <v>10</v>
      </c>
      <c r="M539" s="82">
        <v>223</v>
      </c>
      <c r="N539" s="82">
        <f>IF($O539="Income",$M539*'Lookup Values'!$H$3,$M539*'Lookup Values'!$H$2)</f>
        <v>19.233749999999997</v>
      </c>
      <c r="O539" s="80" t="str">
        <f t="shared" si="44"/>
        <v>Expense</v>
      </c>
    </row>
    <row r="540" spans="1:15" x14ac:dyDescent="0.25">
      <c r="A540" s="80">
        <v>539</v>
      </c>
      <c r="B540" s="81">
        <v>40227</v>
      </c>
      <c r="C540" s="64">
        <f t="shared" si="40"/>
        <v>2010</v>
      </c>
      <c r="D540" s="64">
        <f t="shared" si="41"/>
        <v>2</v>
      </c>
      <c r="E540" s="64" t="str">
        <f>VLOOKUP($D540,'Lookup Values'!$A$2:$B$13,2)</f>
        <v>Feb</v>
      </c>
      <c r="F540" s="64">
        <f t="shared" si="42"/>
        <v>18</v>
      </c>
      <c r="G540" s="64">
        <f t="shared" si="43"/>
        <v>5</v>
      </c>
      <c r="H540" s="64" t="str">
        <f>VLOOKUP($G540, 'Lookup Values'!$D$2:$E$8, 2)</f>
        <v>Thu</v>
      </c>
      <c r="I540" s="80" t="s">
        <v>47</v>
      </c>
      <c r="J540" s="80" t="s">
        <v>80</v>
      </c>
      <c r="K540" s="80" t="s">
        <v>81</v>
      </c>
      <c r="L540" s="80" t="s">
        <v>23</v>
      </c>
      <c r="M540" s="82">
        <v>39</v>
      </c>
      <c r="N540" s="82">
        <f>IF($O540="Income",$M540*'Lookup Values'!$H$3,$M540*'Lookup Values'!$H$2)</f>
        <v>14.82</v>
      </c>
      <c r="O540" s="80" t="str">
        <f t="shared" si="44"/>
        <v>Income</v>
      </c>
    </row>
    <row r="541" spans="1:15" x14ac:dyDescent="0.25">
      <c r="A541" s="80">
        <v>540</v>
      </c>
      <c r="B541" s="81">
        <v>40227</v>
      </c>
      <c r="C541" s="64">
        <f t="shared" si="40"/>
        <v>2010</v>
      </c>
      <c r="D541" s="64">
        <f t="shared" si="41"/>
        <v>2</v>
      </c>
      <c r="E541" s="64" t="str">
        <f>VLOOKUP($D541,'Lookup Values'!$A$2:$B$13,2)</f>
        <v>Feb</v>
      </c>
      <c r="F541" s="64">
        <f t="shared" si="42"/>
        <v>18</v>
      </c>
      <c r="G541" s="64">
        <f t="shared" si="43"/>
        <v>5</v>
      </c>
      <c r="H541" s="64" t="str">
        <f>VLOOKUP($G541, 'Lookup Values'!$D$2:$E$8, 2)</f>
        <v>Thu</v>
      </c>
      <c r="I541" s="80" t="s">
        <v>39</v>
      </c>
      <c r="J541" s="80" t="s">
        <v>40</v>
      </c>
      <c r="K541" s="80" t="s">
        <v>38</v>
      </c>
      <c r="L541" s="80" t="s">
        <v>10</v>
      </c>
      <c r="M541" s="82">
        <v>192</v>
      </c>
      <c r="N541" s="82">
        <f>IF($O541="Income",$M541*'Lookup Values'!$H$3,$M541*'Lookup Values'!$H$2)</f>
        <v>16.559999999999999</v>
      </c>
      <c r="O541" s="80" t="str">
        <f t="shared" si="44"/>
        <v>Expense</v>
      </c>
    </row>
    <row r="542" spans="1:15" x14ac:dyDescent="0.25">
      <c r="A542" s="80">
        <v>541</v>
      </c>
      <c r="B542" s="81">
        <v>40230</v>
      </c>
      <c r="C542" s="64">
        <f t="shared" si="40"/>
        <v>2010</v>
      </c>
      <c r="D542" s="64">
        <f t="shared" si="41"/>
        <v>2</v>
      </c>
      <c r="E542" s="64" t="str">
        <f>VLOOKUP($D542,'Lookup Values'!$A$2:$B$13,2)</f>
        <v>Feb</v>
      </c>
      <c r="F542" s="64">
        <f t="shared" si="42"/>
        <v>21</v>
      </c>
      <c r="G542" s="64">
        <f t="shared" si="43"/>
        <v>1</v>
      </c>
      <c r="H542" s="64" t="str">
        <f>VLOOKUP($G542, 'Lookup Values'!$D$2:$E$8, 2)</f>
        <v>Sun</v>
      </c>
      <c r="I542" s="80" t="s">
        <v>42</v>
      </c>
      <c r="J542" s="80" t="s">
        <v>43</v>
      </c>
      <c r="K542" s="80" t="s">
        <v>41</v>
      </c>
      <c r="L542" s="80" t="s">
        <v>10</v>
      </c>
      <c r="M542" s="82">
        <v>82</v>
      </c>
      <c r="N542" s="82">
        <f>IF($O542="Income",$M542*'Lookup Values'!$H$3,$M542*'Lookup Values'!$H$2)</f>
        <v>7.0724999999999998</v>
      </c>
      <c r="O542" s="80" t="str">
        <f t="shared" si="44"/>
        <v>Expense</v>
      </c>
    </row>
    <row r="543" spans="1:15" x14ac:dyDescent="0.25">
      <c r="A543" s="80">
        <v>542</v>
      </c>
      <c r="B543" s="81">
        <v>40231</v>
      </c>
      <c r="C543" s="64">
        <f t="shared" si="40"/>
        <v>2010</v>
      </c>
      <c r="D543" s="64">
        <f t="shared" si="41"/>
        <v>2</v>
      </c>
      <c r="E543" s="64" t="str">
        <f>VLOOKUP($D543,'Lookup Values'!$A$2:$B$13,2)</f>
        <v>Feb</v>
      </c>
      <c r="F543" s="64">
        <f t="shared" si="42"/>
        <v>22</v>
      </c>
      <c r="G543" s="64">
        <f t="shared" si="43"/>
        <v>2</v>
      </c>
      <c r="H543" s="64" t="str">
        <f>VLOOKUP($G543, 'Lookup Values'!$D$2:$E$8, 2)</f>
        <v>Mon</v>
      </c>
      <c r="I543" s="80" t="s">
        <v>15</v>
      </c>
      <c r="J543" s="80" t="s">
        <v>16</v>
      </c>
      <c r="K543" s="80" t="s">
        <v>14</v>
      </c>
      <c r="L543" s="80" t="s">
        <v>10</v>
      </c>
      <c r="M543" s="82">
        <v>217</v>
      </c>
      <c r="N543" s="82">
        <f>IF($O543="Income",$M543*'Lookup Values'!$H$3,$M543*'Lookup Values'!$H$2)</f>
        <v>18.716249999999999</v>
      </c>
      <c r="O543" s="80" t="str">
        <f t="shared" si="44"/>
        <v>Expense</v>
      </c>
    </row>
    <row r="544" spans="1:15" x14ac:dyDescent="0.25">
      <c r="A544" s="80">
        <v>543</v>
      </c>
      <c r="B544" s="81">
        <v>40232</v>
      </c>
      <c r="C544" s="64">
        <f t="shared" si="40"/>
        <v>2010</v>
      </c>
      <c r="D544" s="64">
        <f t="shared" si="41"/>
        <v>2</v>
      </c>
      <c r="E544" s="64" t="str">
        <f>VLOOKUP($D544,'Lookup Values'!$A$2:$B$13,2)</f>
        <v>Feb</v>
      </c>
      <c r="F544" s="64">
        <f t="shared" si="42"/>
        <v>23</v>
      </c>
      <c r="G544" s="64">
        <f t="shared" si="43"/>
        <v>3</v>
      </c>
      <c r="H544" s="64" t="str">
        <f>VLOOKUP($G544, 'Lookup Values'!$D$2:$E$8, 2)</f>
        <v>Tue</v>
      </c>
      <c r="I544" s="80" t="s">
        <v>8</v>
      </c>
      <c r="J544" s="80" t="s">
        <v>22</v>
      </c>
      <c r="K544" s="80" t="s">
        <v>21</v>
      </c>
      <c r="L544" s="80" t="s">
        <v>23</v>
      </c>
      <c r="M544" s="82">
        <v>345</v>
      </c>
      <c r="N544" s="82">
        <f>IF($O544="Income",$M544*'Lookup Values'!$H$3,$M544*'Lookup Values'!$H$2)</f>
        <v>29.756249999999998</v>
      </c>
      <c r="O544" s="80" t="str">
        <f t="shared" si="44"/>
        <v>Expense</v>
      </c>
    </row>
    <row r="545" spans="1:15" x14ac:dyDescent="0.25">
      <c r="A545" s="80">
        <v>544</v>
      </c>
      <c r="B545" s="81">
        <v>40232</v>
      </c>
      <c r="C545" s="64">
        <f t="shared" si="40"/>
        <v>2010</v>
      </c>
      <c r="D545" s="64">
        <f t="shared" si="41"/>
        <v>2</v>
      </c>
      <c r="E545" s="64" t="str">
        <f>VLOOKUP($D545,'Lookup Values'!$A$2:$B$13,2)</f>
        <v>Feb</v>
      </c>
      <c r="F545" s="64">
        <f t="shared" si="42"/>
        <v>23</v>
      </c>
      <c r="G545" s="64">
        <f t="shared" si="43"/>
        <v>3</v>
      </c>
      <c r="H545" s="64" t="str">
        <f>VLOOKUP($G545, 'Lookup Values'!$D$2:$E$8, 2)</f>
        <v>Tue</v>
      </c>
      <c r="I545" s="80" t="s">
        <v>12</v>
      </c>
      <c r="J545" s="80" t="s">
        <v>37</v>
      </c>
      <c r="K545" s="80" t="s">
        <v>36</v>
      </c>
      <c r="L545" s="80" t="s">
        <v>23</v>
      </c>
      <c r="M545" s="82">
        <v>351</v>
      </c>
      <c r="N545" s="82">
        <f>IF($O545="Income",$M545*'Lookup Values'!$H$3,$M545*'Lookup Values'!$H$2)</f>
        <v>30.273749999999996</v>
      </c>
      <c r="O545" s="80" t="str">
        <f t="shared" si="44"/>
        <v>Expense</v>
      </c>
    </row>
    <row r="546" spans="1:15" x14ac:dyDescent="0.25">
      <c r="A546" s="80">
        <v>545</v>
      </c>
      <c r="B546" s="81">
        <v>40235</v>
      </c>
      <c r="C546" s="64">
        <f t="shared" si="40"/>
        <v>2010</v>
      </c>
      <c r="D546" s="64">
        <f t="shared" si="41"/>
        <v>2</v>
      </c>
      <c r="E546" s="64" t="str">
        <f>VLOOKUP($D546,'Lookup Values'!$A$2:$B$13,2)</f>
        <v>Feb</v>
      </c>
      <c r="F546" s="64">
        <f t="shared" si="42"/>
        <v>26</v>
      </c>
      <c r="G546" s="64">
        <f t="shared" si="43"/>
        <v>6</v>
      </c>
      <c r="H546" s="64" t="str">
        <f>VLOOKUP($G546, 'Lookup Values'!$D$2:$E$8, 2)</f>
        <v>Fri</v>
      </c>
      <c r="I546" s="80" t="s">
        <v>8</v>
      </c>
      <c r="J546" s="80" t="s">
        <v>22</v>
      </c>
      <c r="K546" s="80" t="s">
        <v>21</v>
      </c>
      <c r="L546" s="80" t="s">
        <v>10</v>
      </c>
      <c r="M546" s="82">
        <v>286</v>
      </c>
      <c r="N546" s="82">
        <f>IF($O546="Income",$M546*'Lookup Values'!$H$3,$M546*'Lookup Values'!$H$2)</f>
        <v>24.667499999999997</v>
      </c>
      <c r="O546" s="80" t="str">
        <f t="shared" si="44"/>
        <v>Expense</v>
      </c>
    </row>
    <row r="547" spans="1:15" x14ac:dyDescent="0.25">
      <c r="A547" s="80">
        <v>546</v>
      </c>
      <c r="B547" s="81">
        <v>40235</v>
      </c>
      <c r="C547" s="64">
        <f t="shared" si="40"/>
        <v>2010</v>
      </c>
      <c r="D547" s="64">
        <f t="shared" si="41"/>
        <v>2</v>
      </c>
      <c r="E547" s="64" t="str">
        <f>VLOOKUP($D547,'Lookup Values'!$A$2:$B$13,2)</f>
        <v>Feb</v>
      </c>
      <c r="F547" s="64">
        <f t="shared" si="42"/>
        <v>26</v>
      </c>
      <c r="G547" s="64">
        <f t="shared" si="43"/>
        <v>6</v>
      </c>
      <c r="H547" s="64" t="str">
        <f>VLOOKUP($G547, 'Lookup Values'!$D$2:$E$8, 2)</f>
        <v>Fri</v>
      </c>
      <c r="I547" s="80" t="s">
        <v>47</v>
      </c>
      <c r="J547" s="80" t="s">
        <v>80</v>
      </c>
      <c r="K547" s="80" t="s">
        <v>81</v>
      </c>
      <c r="L547" s="80" t="s">
        <v>23</v>
      </c>
      <c r="M547" s="82">
        <v>41</v>
      </c>
      <c r="N547" s="82">
        <f>IF($O547="Income",$M547*'Lookup Values'!$H$3,$M547*'Lookup Values'!$H$2)</f>
        <v>15.58</v>
      </c>
      <c r="O547" s="80" t="str">
        <f t="shared" si="44"/>
        <v>Income</v>
      </c>
    </row>
    <row r="548" spans="1:15" x14ac:dyDescent="0.25">
      <c r="A548" s="80">
        <v>547</v>
      </c>
      <c r="B548" s="81">
        <v>40238</v>
      </c>
      <c r="C548" s="64">
        <f t="shared" si="40"/>
        <v>2010</v>
      </c>
      <c r="D548" s="64">
        <f t="shared" si="41"/>
        <v>3</v>
      </c>
      <c r="E548" s="64" t="str">
        <f>VLOOKUP($D548,'Lookup Values'!$A$2:$B$13,2)</f>
        <v>Mar</v>
      </c>
      <c r="F548" s="64">
        <f t="shared" si="42"/>
        <v>1</v>
      </c>
      <c r="G548" s="64">
        <f t="shared" si="43"/>
        <v>2</v>
      </c>
      <c r="H548" s="64" t="str">
        <f>VLOOKUP($G548, 'Lookup Values'!$D$2:$E$8, 2)</f>
        <v>Mon</v>
      </c>
      <c r="I548" s="80" t="s">
        <v>18</v>
      </c>
      <c r="J548" s="80" t="s">
        <v>19</v>
      </c>
      <c r="K548" s="80" t="s">
        <v>17</v>
      </c>
      <c r="L548" s="80" t="s">
        <v>20</v>
      </c>
      <c r="M548" s="82">
        <v>500</v>
      </c>
      <c r="N548" s="82">
        <f>IF($O548="Income",$M548*'Lookup Values'!$H$3,$M548*'Lookup Values'!$H$2)</f>
        <v>43.125</v>
      </c>
      <c r="O548" s="80" t="str">
        <f t="shared" si="44"/>
        <v>Expense</v>
      </c>
    </row>
    <row r="549" spans="1:15" x14ac:dyDescent="0.25">
      <c r="A549" s="80">
        <v>548</v>
      </c>
      <c r="B549" s="81">
        <v>40243</v>
      </c>
      <c r="C549" s="64">
        <f t="shared" si="40"/>
        <v>2010</v>
      </c>
      <c r="D549" s="64">
        <f t="shared" si="41"/>
        <v>3</v>
      </c>
      <c r="E549" s="64" t="str">
        <f>VLOOKUP($D549,'Lookup Values'!$A$2:$B$13,2)</f>
        <v>Mar</v>
      </c>
      <c r="F549" s="64">
        <f t="shared" si="42"/>
        <v>6</v>
      </c>
      <c r="G549" s="64">
        <f t="shared" si="43"/>
        <v>7</v>
      </c>
      <c r="H549" s="64" t="str">
        <f>VLOOKUP($G549, 'Lookup Values'!$D$2:$E$8, 2)</f>
        <v>Sat</v>
      </c>
      <c r="I549" s="80" t="s">
        <v>18</v>
      </c>
      <c r="J549" s="80" t="s">
        <v>19</v>
      </c>
      <c r="K549" s="80" t="s">
        <v>17</v>
      </c>
      <c r="L549" s="80" t="s">
        <v>23</v>
      </c>
      <c r="M549" s="82">
        <v>31</v>
      </c>
      <c r="N549" s="82">
        <f>IF($O549="Income",$M549*'Lookup Values'!$H$3,$M549*'Lookup Values'!$H$2)</f>
        <v>2.6737499999999996</v>
      </c>
      <c r="O549" s="80" t="str">
        <f t="shared" si="44"/>
        <v>Expense</v>
      </c>
    </row>
    <row r="550" spans="1:15" x14ac:dyDescent="0.25">
      <c r="A550" s="80">
        <v>549</v>
      </c>
      <c r="B550" s="81">
        <v>40243</v>
      </c>
      <c r="C550" s="64">
        <f t="shared" si="40"/>
        <v>2010</v>
      </c>
      <c r="D550" s="64">
        <f t="shared" si="41"/>
        <v>3</v>
      </c>
      <c r="E550" s="64" t="str">
        <f>VLOOKUP($D550,'Lookup Values'!$A$2:$B$13,2)</f>
        <v>Mar</v>
      </c>
      <c r="F550" s="64">
        <f t="shared" si="42"/>
        <v>6</v>
      </c>
      <c r="G550" s="64">
        <f t="shared" si="43"/>
        <v>7</v>
      </c>
      <c r="H550" s="64" t="str">
        <f>VLOOKUP($G550, 'Lookup Values'!$D$2:$E$8, 2)</f>
        <v>Sat</v>
      </c>
      <c r="I550" s="80" t="s">
        <v>12</v>
      </c>
      <c r="J550" s="80" t="s">
        <v>13</v>
      </c>
      <c r="K550" s="80" t="s">
        <v>11</v>
      </c>
      <c r="L550" s="80" t="s">
        <v>23</v>
      </c>
      <c r="M550" s="82">
        <v>268</v>
      </c>
      <c r="N550" s="82">
        <f>IF($O550="Income",$M550*'Lookup Values'!$H$3,$M550*'Lookup Values'!$H$2)</f>
        <v>23.114999999999998</v>
      </c>
      <c r="O550" s="80" t="str">
        <f t="shared" si="44"/>
        <v>Expense</v>
      </c>
    </row>
    <row r="551" spans="1:15" x14ac:dyDescent="0.25">
      <c r="A551" s="80">
        <v>550</v>
      </c>
      <c r="B551" s="81">
        <v>40244</v>
      </c>
      <c r="C551" s="64">
        <f t="shared" si="40"/>
        <v>2010</v>
      </c>
      <c r="D551" s="64">
        <f t="shared" si="41"/>
        <v>3</v>
      </c>
      <c r="E551" s="64" t="str">
        <f>VLOOKUP($D551,'Lookup Values'!$A$2:$B$13,2)</f>
        <v>Mar</v>
      </c>
      <c r="F551" s="64">
        <f t="shared" si="42"/>
        <v>7</v>
      </c>
      <c r="G551" s="64">
        <f t="shared" si="43"/>
        <v>1</v>
      </c>
      <c r="H551" s="64" t="str">
        <f>VLOOKUP($G551, 'Lookup Values'!$D$2:$E$8, 2)</f>
        <v>Sun</v>
      </c>
      <c r="I551" s="80" t="s">
        <v>12</v>
      </c>
      <c r="J551" s="80" t="s">
        <v>37</v>
      </c>
      <c r="K551" s="80" t="s">
        <v>36</v>
      </c>
      <c r="L551" s="80" t="s">
        <v>23</v>
      </c>
      <c r="M551" s="82">
        <v>479</v>
      </c>
      <c r="N551" s="82">
        <f>IF($O551="Income",$M551*'Lookup Values'!$H$3,$M551*'Lookup Values'!$H$2)</f>
        <v>41.313749999999999</v>
      </c>
      <c r="O551" s="80" t="str">
        <f t="shared" si="44"/>
        <v>Expense</v>
      </c>
    </row>
    <row r="552" spans="1:15" x14ac:dyDescent="0.25">
      <c r="A552" s="80">
        <v>551</v>
      </c>
      <c r="B552" s="81">
        <v>40244</v>
      </c>
      <c r="C552" s="64">
        <f t="shared" si="40"/>
        <v>2010</v>
      </c>
      <c r="D552" s="64">
        <f t="shared" si="41"/>
        <v>3</v>
      </c>
      <c r="E552" s="64" t="str">
        <f>VLOOKUP($D552,'Lookup Values'!$A$2:$B$13,2)</f>
        <v>Mar</v>
      </c>
      <c r="F552" s="64">
        <f t="shared" si="42"/>
        <v>7</v>
      </c>
      <c r="G552" s="64">
        <f t="shared" si="43"/>
        <v>1</v>
      </c>
      <c r="H552" s="64" t="str">
        <f>VLOOKUP($G552, 'Lookup Values'!$D$2:$E$8, 2)</f>
        <v>Sun</v>
      </c>
      <c r="I552" s="80" t="s">
        <v>27</v>
      </c>
      <c r="J552" s="80" t="s">
        <v>28</v>
      </c>
      <c r="K552" s="80" t="s">
        <v>26</v>
      </c>
      <c r="L552" s="80" t="s">
        <v>20</v>
      </c>
      <c r="M552" s="82">
        <v>30</v>
      </c>
      <c r="N552" s="82">
        <f>IF($O552="Income",$M552*'Lookup Values'!$H$3,$M552*'Lookup Values'!$H$2)</f>
        <v>2.5874999999999999</v>
      </c>
      <c r="O552" s="80" t="str">
        <f t="shared" si="44"/>
        <v>Expense</v>
      </c>
    </row>
    <row r="553" spans="1:15" x14ac:dyDescent="0.25">
      <c r="A553" s="80">
        <v>552</v>
      </c>
      <c r="B553" s="81">
        <v>40248</v>
      </c>
      <c r="C553" s="64">
        <f t="shared" si="40"/>
        <v>2010</v>
      </c>
      <c r="D553" s="64">
        <f t="shared" si="41"/>
        <v>3</v>
      </c>
      <c r="E553" s="64" t="str">
        <f>VLOOKUP($D553,'Lookup Values'!$A$2:$B$13,2)</f>
        <v>Mar</v>
      </c>
      <c r="F553" s="64">
        <f t="shared" si="42"/>
        <v>11</v>
      </c>
      <c r="G553" s="64">
        <f t="shared" si="43"/>
        <v>5</v>
      </c>
      <c r="H553" s="64" t="str">
        <f>VLOOKUP($G553, 'Lookup Values'!$D$2:$E$8, 2)</f>
        <v>Thu</v>
      </c>
      <c r="I553" s="80" t="s">
        <v>42</v>
      </c>
      <c r="J553" s="80" t="s">
        <v>43</v>
      </c>
      <c r="K553" s="80" t="s">
        <v>41</v>
      </c>
      <c r="L553" s="80" t="s">
        <v>20</v>
      </c>
      <c r="M553" s="82">
        <v>52</v>
      </c>
      <c r="N553" s="82">
        <f>IF($O553="Income",$M553*'Lookup Values'!$H$3,$M553*'Lookup Values'!$H$2)</f>
        <v>4.4849999999999994</v>
      </c>
      <c r="O553" s="80" t="str">
        <f t="shared" si="44"/>
        <v>Expense</v>
      </c>
    </row>
    <row r="554" spans="1:15" x14ac:dyDescent="0.25">
      <c r="A554" s="80">
        <v>553</v>
      </c>
      <c r="B554" s="81">
        <v>40250</v>
      </c>
      <c r="C554" s="64">
        <f t="shared" si="40"/>
        <v>2010</v>
      </c>
      <c r="D554" s="64">
        <f t="shared" si="41"/>
        <v>3</v>
      </c>
      <c r="E554" s="64" t="str">
        <f>VLOOKUP($D554,'Lookup Values'!$A$2:$B$13,2)</f>
        <v>Mar</v>
      </c>
      <c r="F554" s="64">
        <f t="shared" si="42"/>
        <v>13</v>
      </c>
      <c r="G554" s="64">
        <f t="shared" si="43"/>
        <v>7</v>
      </c>
      <c r="H554" s="64" t="str">
        <f>VLOOKUP($G554, 'Lookup Values'!$D$2:$E$8, 2)</f>
        <v>Sat</v>
      </c>
      <c r="I554" s="80" t="s">
        <v>8</v>
      </c>
      <c r="J554" s="80" t="s">
        <v>9</v>
      </c>
      <c r="K554" s="80" t="s">
        <v>7</v>
      </c>
      <c r="L554" s="80" t="s">
        <v>20</v>
      </c>
      <c r="M554" s="82">
        <v>260</v>
      </c>
      <c r="N554" s="82">
        <f>IF($O554="Income",$M554*'Lookup Values'!$H$3,$M554*'Lookup Values'!$H$2)</f>
        <v>22.424999999999997</v>
      </c>
      <c r="O554" s="80" t="str">
        <f t="shared" si="44"/>
        <v>Expense</v>
      </c>
    </row>
    <row r="555" spans="1:15" x14ac:dyDescent="0.25">
      <c r="A555" s="80">
        <v>554</v>
      </c>
      <c r="B555" s="81">
        <v>40253</v>
      </c>
      <c r="C555" s="64">
        <f t="shared" si="40"/>
        <v>2010</v>
      </c>
      <c r="D555" s="64">
        <f t="shared" si="41"/>
        <v>3</v>
      </c>
      <c r="E555" s="64" t="str">
        <f>VLOOKUP($D555,'Lookup Values'!$A$2:$B$13,2)</f>
        <v>Mar</v>
      </c>
      <c r="F555" s="64">
        <f t="shared" si="42"/>
        <v>16</v>
      </c>
      <c r="G555" s="64">
        <f t="shared" si="43"/>
        <v>3</v>
      </c>
      <c r="H555" s="64" t="str">
        <f>VLOOKUP($G555, 'Lookup Values'!$D$2:$E$8, 2)</f>
        <v>Tue</v>
      </c>
      <c r="I555" s="80" t="s">
        <v>15</v>
      </c>
      <c r="J555" s="80" t="s">
        <v>16</v>
      </c>
      <c r="K555" s="80" t="s">
        <v>14</v>
      </c>
      <c r="L555" s="80" t="s">
        <v>10</v>
      </c>
      <c r="M555" s="82">
        <v>159</v>
      </c>
      <c r="N555" s="82">
        <f>IF($O555="Income",$M555*'Lookup Values'!$H$3,$M555*'Lookup Values'!$H$2)</f>
        <v>13.713749999999999</v>
      </c>
      <c r="O555" s="80" t="str">
        <f t="shared" si="44"/>
        <v>Expense</v>
      </c>
    </row>
    <row r="556" spans="1:15" x14ac:dyDescent="0.25">
      <c r="A556" s="80">
        <v>555</v>
      </c>
      <c r="B556" s="81">
        <v>40255</v>
      </c>
      <c r="C556" s="64">
        <f t="shared" si="40"/>
        <v>2010</v>
      </c>
      <c r="D556" s="64">
        <f t="shared" si="41"/>
        <v>3</v>
      </c>
      <c r="E556" s="64" t="str">
        <f>VLOOKUP($D556,'Lookup Values'!$A$2:$B$13,2)</f>
        <v>Mar</v>
      </c>
      <c r="F556" s="64">
        <f t="shared" si="42"/>
        <v>18</v>
      </c>
      <c r="G556" s="64">
        <f t="shared" si="43"/>
        <v>5</v>
      </c>
      <c r="H556" s="64" t="str">
        <f>VLOOKUP($G556, 'Lookup Values'!$D$2:$E$8, 2)</f>
        <v>Thu</v>
      </c>
      <c r="I556" s="80" t="s">
        <v>8</v>
      </c>
      <c r="J556" s="80" t="s">
        <v>22</v>
      </c>
      <c r="K556" s="80" t="s">
        <v>21</v>
      </c>
      <c r="L556" s="80" t="s">
        <v>20</v>
      </c>
      <c r="M556" s="82">
        <v>19</v>
      </c>
      <c r="N556" s="82">
        <f>IF($O556="Income",$M556*'Lookup Values'!$H$3,$M556*'Lookup Values'!$H$2)</f>
        <v>1.6387499999999999</v>
      </c>
      <c r="O556" s="80" t="str">
        <f t="shared" si="44"/>
        <v>Expense</v>
      </c>
    </row>
    <row r="557" spans="1:15" x14ac:dyDescent="0.25">
      <c r="A557" s="80">
        <v>556</v>
      </c>
      <c r="B557" s="81">
        <v>40255</v>
      </c>
      <c r="C557" s="64">
        <f t="shared" si="40"/>
        <v>2010</v>
      </c>
      <c r="D557" s="64">
        <f t="shared" si="41"/>
        <v>3</v>
      </c>
      <c r="E557" s="64" t="str">
        <f>VLOOKUP($D557,'Lookup Values'!$A$2:$B$13,2)</f>
        <v>Mar</v>
      </c>
      <c r="F557" s="64">
        <f t="shared" si="42"/>
        <v>18</v>
      </c>
      <c r="G557" s="64">
        <f t="shared" si="43"/>
        <v>5</v>
      </c>
      <c r="H557" s="64" t="str">
        <f>VLOOKUP($G557, 'Lookup Values'!$D$2:$E$8, 2)</f>
        <v>Thu</v>
      </c>
      <c r="I557" s="80" t="s">
        <v>47</v>
      </c>
      <c r="J557" s="80" t="s">
        <v>76</v>
      </c>
      <c r="K557" s="80" t="s">
        <v>77</v>
      </c>
      <c r="L557" s="80" t="s">
        <v>10</v>
      </c>
      <c r="M557" s="82">
        <v>59</v>
      </c>
      <c r="N557" s="82">
        <f>IF($O557="Income",$M557*'Lookup Values'!$H$3,$M557*'Lookup Values'!$H$2)</f>
        <v>22.42</v>
      </c>
      <c r="O557" s="80" t="str">
        <f t="shared" si="44"/>
        <v>Income</v>
      </c>
    </row>
    <row r="558" spans="1:15" x14ac:dyDescent="0.25">
      <c r="A558" s="80">
        <v>557</v>
      </c>
      <c r="B558" s="81">
        <v>40255</v>
      </c>
      <c r="C558" s="64">
        <f t="shared" si="40"/>
        <v>2010</v>
      </c>
      <c r="D558" s="64">
        <f t="shared" si="41"/>
        <v>3</v>
      </c>
      <c r="E558" s="64" t="str">
        <f>VLOOKUP($D558,'Lookup Values'!$A$2:$B$13,2)</f>
        <v>Mar</v>
      </c>
      <c r="F558" s="64">
        <f t="shared" si="42"/>
        <v>18</v>
      </c>
      <c r="G558" s="64">
        <f t="shared" si="43"/>
        <v>5</v>
      </c>
      <c r="H558" s="64" t="str">
        <f>VLOOKUP($G558, 'Lookup Values'!$D$2:$E$8, 2)</f>
        <v>Thu</v>
      </c>
      <c r="I558" s="80" t="s">
        <v>18</v>
      </c>
      <c r="J558" s="80" t="s">
        <v>30</v>
      </c>
      <c r="K558" s="80" t="s">
        <v>29</v>
      </c>
      <c r="L558" s="80" t="s">
        <v>20</v>
      </c>
      <c r="M558" s="82">
        <v>280</v>
      </c>
      <c r="N558" s="82">
        <f>IF($O558="Income",$M558*'Lookup Values'!$H$3,$M558*'Lookup Values'!$H$2)</f>
        <v>24.15</v>
      </c>
      <c r="O558" s="80" t="str">
        <f t="shared" si="44"/>
        <v>Expense</v>
      </c>
    </row>
    <row r="559" spans="1:15" x14ac:dyDescent="0.25">
      <c r="A559" s="80">
        <v>558</v>
      </c>
      <c r="B559" s="81">
        <v>40256</v>
      </c>
      <c r="C559" s="64">
        <f t="shared" si="40"/>
        <v>2010</v>
      </c>
      <c r="D559" s="64">
        <f t="shared" si="41"/>
        <v>3</v>
      </c>
      <c r="E559" s="64" t="str">
        <f>VLOOKUP($D559,'Lookup Values'!$A$2:$B$13,2)</f>
        <v>Mar</v>
      </c>
      <c r="F559" s="64">
        <f t="shared" si="42"/>
        <v>19</v>
      </c>
      <c r="G559" s="64">
        <f t="shared" si="43"/>
        <v>6</v>
      </c>
      <c r="H559" s="64" t="str">
        <f>VLOOKUP($G559, 'Lookup Values'!$D$2:$E$8, 2)</f>
        <v>Fri</v>
      </c>
      <c r="I559" s="80" t="s">
        <v>47</v>
      </c>
      <c r="J559" s="80" t="s">
        <v>76</v>
      </c>
      <c r="K559" s="80" t="s">
        <v>77</v>
      </c>
      <c r="L559" s="80" t="s">
        <v>23</v>
      </c>
      <c r="M559" s="82">
        <v>229</v>
      </c>
      <c r="N559" s="82">
        <f>IF($O559="Income",$M559*'Lookup Values'!$H$3,$M559*'Lookup Values'!$H$2)</f>
        <v>87.02</v>
      </c>
      <c r="O559" s="80" t="str">
        <f t="shared" si="44"/>
        <v>Income</v>
      </c>
    </row>
    <row r="560" spans="1:15" x14ac:dyDescent="0.25">
      <c r="A560" s="80">
        <v>559</v>
      </c>
      <c r="B560" s="81">
        <v>40256</v>
      </c>
      <c r="C560" s="64">
        <f t="shared" si="40"/>
        <v>2010</v>
      </c>
      <c r="D560" s="64">
        <f t="shared" si="41"/>
        <v>3</v>
      </c>
      <c r="E560" s="64" t="str">
        <f>VLOOKUP($D560,'Lookup Values'!$A$2:$B$13,2)</f>
        <v>Mar</v>
      </c>
      <c r="F560" s="64">
        <f t="shared" si="42"/>
        <v>19</v>
      </c>
      <c r="G560" s="64">
        <f t="shared" si="43"/>
        <v>6</v>
      </c>
      <c r="H560" s="64" t="str">
        <f>VLOOKUP($G560, 'Lookup Values'!$D$2:$E$8, 2)</f>
        <v>Fri</v>
      </c>
      <c r="I560" s="80" t="s">
        <v>32</v>
      </c>
      <c r="J560" s="80" t="s">
        <v>33</v>
      </c>
      <c r="K560" s="80" t="s">
        <v>31</v>
      </c>
      <c r="L560" s="80" t="s">
        <v>23</v>
      </c>
      <c r="M560" s="82">
        <v>292</v>
      </c>
      <c r="N560" s="82">
        <f>IF($O560="Income",$M560*'Lookup Values'!$H$3,$M560*'Lookup Values'!$H$2)</f>
        <v>25.184999999999999</v>
      </c>
      <c r="O560" s="80" t="str">
        <f t="shared" si="44"/>
        <v>Expense</v>
      </c>
    </row>
    <row r="561" spans="1:15" x14ac:dyDescent="0.25">
      <c r="A561" s="80">
        <v>560</v>
      </c>
      <c r="B561" s="81">
        <v>40265</v>
      </c>
      <c r="C561" s="64">
        <f t="shared" si="40"/>
        <v>2010</v>
      </c>
      <c r="D561" s="64">
        <f t="shared" si="41"/>
        <v>3</v>
      </c>
      <c r="E561" s="64" t="str">
        <f>VLOOKUP($D561,'Lookup Values'!$A$2:$B$13,2)</f>
        <v>Mar</v>
      </c>
      <c r="F561" s="64">
        <f t="shared" si="42"/>
        <v>28</v>
      </c>
      <c r="G561" s="64">
        <f t="shared" si="43"/>
        <v>1</v>
      </c>
      <c r="H561" s="64" t="str">
        <f>VLOOKUP($G561, 'Lookup Values'!$D$2:$E$8, 2)</f>
        <v>Sun</v>
      </c>
      <c r="I561" s="80" t="s">
        <v>18</v>
      </c>
      <c r="J561" s="80" t="s">
        <v>19</v>
      </c>
      <c r="K561" s="80" t="s">
        <v>17</v>
      </c>
      <c r="L561" s="80" t="s">
        <v>23</v>
      </c>
      <c r="M561" s="82">
        <v>6</v>
      </c>
      <c r="N561" s="82">
        <f>IF($O561="Income",$M561*'Lookup Values'!$H$3,$M561*'Lookup Values'!$H$2)</f>
        <v>0.51749999999999996</v>
      </c>
      <c r="O561" s="80" t="str">
        <f t="shared" si="44"/>
        <v>Expense</v>
      </c>
    </row>
    <row r="562" spans="1:15" x14ac:dyDescent="0.25">
      <c r="A562" s="80">
        <v>561</v>
      </c>
      <c r="B562" s="81">
        <v>40271</v>
      </c>
      <c r="C562" s="64">
        <f t="shared" si="40"/>
        <v>2010</v>
      </c>
      <c r="D562" s="64">
        <f t="shared" si="41"/>
        <v>4</v>
      </c>
      <c r="E562" s="64" t="str">
        <f>VLOOKUP($D562,'Lookup Values'!$A$2:$B$13,2)</f>
        <v>Apr</v>
      </c>
      <c r="F562" s="64">
        <f t="shared" si="42"/>
        <v>3</v>
      </c>
      <c r="G562" s="64">
        <f t="shared" si="43"/>
        <v>7</v>
      </c>
      <c r="H562" s="64" t="str">
        <f>VLOOKUP($G562, 'Lookup Values'!$D$2:$E$8, 2)</f>
        <v>Sat</v>
      </c>
      <c r="I562" s="80" t="s">
        <v>8</v>
      </c>
      <c r="J562" s="80" t="s">
        <v>22</v>
      </c>
      <c r="K562" s="80" t="s">
        <v>21</v>
      </c>
      <c r="L562" s="80" t="s">
        <v>10</v>
      </c>
      <c r="M562" s="82">
        <v>368</v>
      </c>
      <c r="N562" s="82">
        <f>IF($O562="Income",$M562*'Lookup Values'!$H$3,$M562*'Lookup Values'!$H$2)</f>
        <v>31.74</v>
      </c>
      <c r="O562" s="80" t="str">
        <f t="shared" si="44"/>
        <v>Expense</v>
      </c>
    </row>
    <row r="563" spans="1:15" x14ac:dyDescent="0.25">
      <c r="A563" s="80">
        <v>562</v>
      </c>
      <c r="B563" s="81">
        <v>40279</v>
      </c>
      <c r="C563" s="64">
        <f t="shared" si="40"/>
        <v>2010</v>
      </c>
      <c r="D563" s="64">
        <f t="shared" si="41"/>
        <v>4</v>
      </c>
      <c r="E563" s="64" t="str">
        <f>VLOOKUP($D563,'Lookup Values'!$A$2:$B$13,2)</f>
        <v>Apr</v>
      </c>
      <c r="F563" s="64">
        <f t="shared" si="42"/>
        <v>11</v>
      </c>
      <c r="G563" s="64">
        <f t="shared" si="43"/>
        <v>1</v>
      </c>
      <c r="H563" s="64" t="str">
        <f>VLOOKUP($G563, 'Lookup Values'!$D$2:$E$8, 2)</f>
        <v>Sun</v>
      </c>
      <c r="I563" s="80" t="s">
        <v>47</v>
      </c>
      <c r="J563" s="80" t="s">
        <v>80</v>
      </c>
      <c r="K563" s="80" t="s">
        <v>81</v>
      </c>
      <c r="L563" s="80" t="s">
        <v>23</v>
      </c>
      <c r="M563" s="82">
        <v>366</v>
      </c>
      <c r="N563" s="82">
        <f>IF($O563="Income",$M563*'Lookup Values'!$H$3,$M563*'Lookup Values'!$H$2)</f>
        <v>139.08000000000001</v>
      </c>
      <c r="O563" s="80" t="str">
        <f t="shared" si="44"/>
        <v>Income</v>
      </c>
    </row>
    <row r="564" spans="1:15" x14ac:dyDescent="0.25">
      <c r="A564" s="80">
        <v>563</v>
      </c>
      <c r="B564" s="81">
        <v>40279</v>
      </c>
      <c r="C564" s="64">
        <f t="shared" si="40"/>
        <v>2010</v>
      </c>
      <c r="D564" s="64">
        <f t="shared" si="41"/>
        <v>4</v>
      </c>
      <c r="E564" s="64" t="str">
        <f>VLOOKUP($D564,'Lookup Values'!$A$2:$B$13,2)</f>
        <v>Apr</v>
      </c>
      <c r="F564" s="64">
        <f t="shared" si="42"/>
        <v>11</v>
      </c>
      <c r="G564" s="64">
        <f t="shared" si="43"/>
        <v>1</v>
      </c>
      <c r="H564" s="64" t="str">
        <f>VLOOKUP($G564, 'Lookup Values'!$D$2:$E$8, 2)</f>
        <v>Sun</v>
      </c>
      <c r="I564" s="80" t="s">
        <v>47</v>
      </c>
      <c r="J564" s="80" t="s">
        <v>76</v>
      </c>
      <c r="K564" s="80" t="s">
        <v>77</v>
      </c>
      <c r="L564" s="80" t="s">
        <v>10</v>
      </c>
      <c r="M564" s="82">
        <v>307</v>
      </c>
      <c r="N564" s="82">
        <f>IF($O564="Income",$M564*'Lookup Values'!$H$3,$M564*'Lookup Values'!$H$2)</f>
        <v>116.66</v>
      </c>
      <c r="O564" s="80" t="str">
        <f t="shared" si="44"/>
        <v>Income</v>
      </c>
    </row>
    <row r="565" spans="1:15" x14ac:dyDescent="0.25">
      <c r="A565" s="80">
        <v>564</v>
      </c>
      <c r="B565" s="81">
        <v>40281</v>
      </c>
      <c r="C565" s="64">
        <f t="shared" si="40"/>
        <v>2010</v>
      </c>
      <c r="D565" s="64">
        <f t="shared" si="41"/>
        <v>4</v>
      </c>
      <c r="E565" s="64" t="str">
        <f>VLOOKUP($D565,'Lookup Values'!$A$2:$B$13,2)</f>
        <v>Apr</v>
      </c>
      <c r="F565" s="64">
        <f t="shared" si="42"/>
        <v>13</v>
      </c>
      <c r="G565" s="64">
        <f t="shared" si="43"/>
        <v>3</v>
      </c>
      <c r="H565" s="64" t="str">
        <f>VLOOKUP($G565, 'Lookup Values'!$D$2:$E$8, 2)</f>
        <v>Tue</v>
      </c>
      <c r="I565" s="80" t="s">
        <v>8</v>
      </c>
      <c r="J565" s="80" t="s">
        <v>9</v>
      </c>
      <c r="K565" s="80" t="s">
        <v>7</v>
      </c>
      <c r="L565" s="80" t="s">
        <v>23</v>
      </c>
      <c r="M565" s="82">
        <v>174</v>
      </c>
      <c r="N565" s="82">
        <f>IF($O565="Income",$M565*'Lookup Values'!$H$3,$M565*'Lookup Values'!$H$2)</f>
        <v>15.007499999999999</v>
      </c>
      <c r="O565" s="80" t="str">
        <f t="shared" si="44"/>
        <v>Expense</v>
      </c>
    </row>
    <row r="566" spans="1:15" x14ac:dyDescent="0.25">
      <c r="A566" s="80">
        <v>565</v>
      </c>
      <c r="B566" s="81">
        <v>40281</v>
      </c>
      <c r="C566" s="64">
        <f t="shared" si="40"/>
        <v>2010</v>
      </c>
      <c r="D566" s="64">
        <f t="shared" si="41"/>
        <v>4</v>
      </c>
      <c r="E566" s="64" t="str">
        <f>VLOOKUP($D566,'Lookup Values'!$A$2:$B$13,2)</f>
        <v>Apr</v>
      </c>
      <c r="F566" s="64">
        <f t="shared" si="42"/>
        <v>13</v>
      </c>
      <c r="G566" s="64">
        <f t="shared" si="43"/>
        <v>3</v>
      </c>
      <c r="H566" s="64" t="str">
        <f>VLOOKUP($G566, 'Lookup Values'!$D$2:$E$8, 2)</f>
        <v>Tue</v>
      </c>
      <c r="I566" s="80" t="s">
        <v>18</v>
      </c>
      <c r="J566" s="80" t="s">
        <v>30</v>
      </c>
      <c r="K566" s="80" t="s">
        <v>29</v>
      </c>
      <c r="L566" s="80" t="s">
        <v>23</v>
      </c>
      <c r="M566" s="82">
        <v>224</v>
      </c>
      <c r="N566" s="82">
        <f>IF($O566="Income",$M566*'Lookup Values'!$H$3,$M566*'Lookup Values'!$H$2)</f>
        <v>19.32</v>
      </c>
      <c r="O566" s="80" t="str">
        <f t="shared" si="44"/>
        <v>Expense</v>
      </c>
    </row>
    <row r="567" spans="1:15" x14ac:dyDescent="0.25">
      <c r="A567" s="80">
        <v>566</v>
      </c>
      <c r="B567" s="81">
        <v>40282</v>
      </c>
      <c r="C567" s="64">
        <f t="shared" si="40"/>
        <v>2010</v>
      </c>
      <c r="D567" s="64">
        <f t="shared" si="41"/>
        <v>4</v>
      </c>
      <c r="E567" s="64" t="str">
        <f>VLOOKUP($D567,'Lookup Values'!$A$2:$B$13,2)</f>
        <v>Apr</v>
      </c>
      <c r="F567" s="64">
        <f t="shared" si="42"/>
        <v>14</v>
      </c>
      <c r="G567" s="64">
        <f t="shared" si="43"/>
        <v>4</v>
      </c>
      <c r="H567" s="64" t="str">
        <f>VLOOKUP($G567, 'Lookup Values'!$D$2:$E$8, 2)</f>
        <v>Wed</v>
      </c>
      <c r="I567" s="80" t="s">
        <v>42</v>
      </c>
      <c r="J567" s="80" t="s">
        <v>43</v>
      </c>
      <c r="K567" s="80" t="s">
        <v>41</v>
      </c>
      <c r="L567" s="80" t="s">
        <v>10</v>
      </c>
      <c r="M567" s="82">
        <v>309</v>
      </c>
      <c r="N567" s="82">
        <f>IF($O567="Income",$M567*'Lookup Values'!$H$3,$M567*'Lookup Values'!$H$2)</f>
        <v>26.651249999999997</v>
      </c>
      <c r="O567" s="80" t="str">
        <f t="shared" si="44"/>
        <v>Expense</v>
      </c>
    </row>
    <row r="568" spans="1:15" x14ac:dyDescent="0.25">
      <c r="A568" s="80">
        <v>567</v>
      </c>
      <c r="B568" s="81">
        <v>40283</v>
      </c>
      <c r="C568" s="64">
        <f t="shared" si="40"/>
        <v>2010</v>
      </c>
      <c r="D568" s="64">
        <f t="shared" si="41"/>
        <v>4</v>
      </c>
      <c r="E568" s="64" t="str">
        <f>VLOOKUP($D568,'Lookup Values'!$A$2:$B$13,2)</f>
        <v>Apr</v>
      </c>
      <c r="F568" s="64">
        <f t="shared" si="42"/>
        <v>15</v>
      </c>
      <c r="G568" s="64">
        <f t="shared" si="43"/>
        <v>5</v>
      </c>
      <c r="H568" s="64" t="str">
        <f>VLOOKUP($G568, 'Lookup Values'!$D$2:$E$8, 2)</f>
        <v>Thu</v>
      </c>
      <c r="I568" s="80" t="s">
        <v>27</v>
      </c>
      <c r="J568" s="80" t="s">
        <v>28</v>
      </c>
      <c r="K568" s="80" t="s">
        <v>26</v>
      </c>
      <c r="L568" s="80" t="s">
        <v>20</v>
      </c>
      <c r="M568" s="82">
        <v>234</v>
      </c>
      <c r="N568" s="82">
        <f>IF($O568="Income",$M568*'Lookup Values'!$H$3,$M568*'Lookup Values'!$H$2)</f>
        <v>20.182499999999997</v>
      </c>
      <c r="O568" s="80" t="str">
        <f t="shared" si="44"/>
        <v>Expense</v>
      </c>
    </row>
    <row r="569" spans="1:15" x14ac:dyDescent="0.25">
      <c r="A569" s="80">
        <v>568</v>
      </c>
      <c r="B569" s="81">
        <v>40284</v>
      </c>
      <c r="C569" s="64">
        <f t="shared" si="40"/>
        <v>2010</v>
      </c>
      <c r="D569" s="64">
        <f t="shared" si="41"/>
        <v>4</v>
      </c>
      <c r="E569" s="64" t="str">
        <f>VLOOKUP($D569,'Lookup Values'!$A$2:$B$13,2)</f>
        <v>Apr</v>
      </c>
      <c r="F569" s="64">
        <f t="shared" si="42"/>
        <v>16</v>
      </c>
      <c r="G569" s="64">
        <f t="shared" si="43"/>
        <v>6</v>
      </c>
      <c r="H569" s="64" t="str">
        <f>VLOOKUP($G569, 'Lookup Values'!$D$2:$E$8, 2)</f>
        <v>Fri</v>
      </c>
      <c r="I569" s="80" t="s">
        <v>12</v>
      </c>
      <c r="J569" s="80" t="s">
        <v>37</v>
      </c>
      <c r="K569" s="80" t="s">
        <v>36</v>
      </c>
      <c r="L569" s="80" t="s">
        <v>23</v>
      </c>
      <c r="M569" s="82">
        <v>348</v>
      </c>
      <c r="N569" s="82">
        <f>IF($O569="Income",$M569*'Lookup Values'!$H$3,$M569*'Lookup Values'!$H$2)</f>
        <v>30.014999999999997</v>
      </c>
      <c r="O569" s="80" t="str">
        <f t="shared" si="44"/>
        <v>Expense</v>
      </c>
    </row>
    <row r="570" spans="1:15" x14ac:dyDescent="0.25">
      <c r="A570" s="80">
        <v>569</v>
      </c>
      <c r="B570" s="81">
        <v>40291</v>
      </c>
      <c r="C570" s="64">
        <f t="shared" si="40"/>
        <v>2010</v>
      </c>
      <c r="D570" s="64">
        <f t="shared" si="41"/>
        <v>4</v>
      </c>
      <c r="E570" s="64" t="str">
        <f>VLOOKUP($D570,'Lookup Values'!$A$2:$B$13,2)</f>
        <v>Apr</v>
      </c>
      <c r="F570" s="64">
        <f t="shared" si="42"/>
        <v>23</v>
      </c>
      <c r="G570" s="64">
        <f t="shared" si="43"/>
        <v>6</v>
      </c>
      <c r="H570" s="64" t="str">
        <f>VLOOKUP($G570, 'Lookup Values'!$D$2:$E$8, 2)</f>
        <v>Fri</v>
      </c>
      <c r="I570" s="80" t="s">
        <v>47</v>
      </c>
      <c r="J570" s="80" t="s">
        <v>76</v>
      </c>
      <c r="K570" s="80" t="s">
        <v>77</v>
      </c>
      <c r="L570" s="80" t="s">
        <v>20</v>
      </c>
      <c r="M570" s="82">
        <v>75</v>
      </c>
      <c r="N570" s="82">
        <f>IF($O570="Income",$M570*'Lookup Values'!$H$3,$M570*'Lookup Values'!$H$2)</f>
        <v>28.5</v>
      </c>
      <c r="O570" s="80" t="str">
        <f t="shared" si="44"/>
        <v>Income</v>
      </c>
    </row>
    <row r="571" spans="1:15" x14ac:dyDescent="0.25">
      <c r="A571" s="80">
        <v>570</v>
      </c>
      <c r="B571" s="81">
        <v>40291</v>
      </c>
      <c r="C571" s="64">
        <f t="shared" si="40"/>
        <v>2010</v>
      </c>
      <c r="D571" s="64">
        <f t="shared" si="41"/>
        <v>4</v>
      </c>
      <c r="E571" s="64" t="str">
        <f>VLOOKUP($D571,'Lookup Values'!$A$2:$B$13,2)</f>
        <v>Apr</v>
      </c>
      <c r="F571" s="64">
        <f t="shared" si="42"/>
        <v>23</v>
      </c>
      <c r="G571" s="64">
        <f t="shared" si="43"/>
        <v>6</v>
      </c>
      <c r="H571" s="64" t="str">
        <f>VLOOKUP($G571, 'Lookup Values'!$D$2:$E$8, 2)</f>
        <v>Fri</v>
      </c>
      <c r="I571" s="80" t="s">
        <v>18</v>
      </c>
      <c r="J571" s="80" t="s">
        <v>30</v>
      </c>
      <c r="K571" s="80" t="s">
        <v>29</v>
      </c>
      <c r="L571" s="80" t="s">
        <v>20</v>
      </c>
      <c r="M571" s="82">
        <v>195</v>
      </c>
      <c r="N571" s="82">
        <f>IF($O571="Income",$M571*'Lookup Values'!$H$3,$M571*'Lookup Values'!$H$2)</f>
        <v>16.818749999999998</v>
      </c>
      <c r="O571" s="80" t="str">
        <f t="shared" si="44"/>
        <v>Expense</v>
      </c>
    </row>
    <row r="572" spans="1:15" x14ac:dyDescent="0.25">
      <c r="A572" s="80">
        <v>571</v>
      </c>
      <c r="B572" s="81">
        <v>40292</v>
      </c>
      <c r="C572" s="64">
        <f t="shared" si="40"/>
        <v>2010</v>
      </c>
      <c r="D572" s="64">
        <f t="shared" si="41"/>
        <v>4</v>
      </c>
      <c r="E572" s="64" t="str">
        <f>VLOOKUP($D572,'Lookup Values'!$A$2:$B$13,2)</f>
        <v>Apr</v>
      </c>
      <c r="F572" s="64">
        <f t="shared" si="42"/>
        <v>24</v>
      </c>
      <c r="G572" s="64">
        <f t="shared" si="43"/>
        <v>7</v>
      </c>
      <c r="H572" s="64" t="str">
        <f>VLOOKUP($G572, 'Lookup Values'!$D$2:$E$8, 2)</f>
        <v>Sat</v>
      </c>
      <c r="I572" s="80" t="s">
        <v>12</v>
      </c>
      <c r="J572" s="80" t="s">
        <v>25</v>
      </c>
      <c r="K572" s="80" t="s">
        <v>24</v>
      </c>
      <c r="L572" s="80" t="s">
        <v>23</v>
      </c>
      <c r="M572" s="82">
        <v>107</v>
      </c>
      <c r="N572" s="82">
        <f>IF($O572="Income",$M572*'Lookup Values'!$H$3,$M572*'Lookup Values'!$H$2)</f>
        <v>9.2287499999999998</v>
      </c>
      <c r="O572" s="80" t="str">
        <f t="shared" si="44"/>
        <v>Expense</v>
      </c>
    </row>
    <row r="573" spans="1:15" x14ac:dyDescent="0.25">
      <c r="A573" s="80">
        <v>572</v>
      </c>
      <c r="B573" s="81">
        <v>40293</v>
      </c>
      <c r="C573" s="64">
        <f t="shared" si="40"/>
        <v>2010</v>
      </c>
      <c r="D573" s="64">
        <f t="shared" si="41"/>
        <v>4</v>
      </c>
      <c r="E573" s="64" t="str">
        <f>VLOOKUP($D573,'Lookup Values'!$A$2:$B$13,2)</f>
        <v>Apr</v>
      </c>
      <c r="F573" s="64">
        <f t="shared" si="42"/>
        <v>25</v>
      </c>
      <c r="G573" s="64">
        <f t="shared" si="43"/>
        <v>1</v>
      </c>
      <c r="H573" s="64" t="str">
        <f>VLOOKUP($G573, 'Lookup Values'!$D$2:$E$8, 2)</f>
        <v>Sun</v>
      </c>
      <c r="I573" s="80" t="s">
        <v>12</v>
      </c>
      <c r="J573" s="80" t="s">
        <v>25</v>
      </c>
      <c r="K573" s="80" t="s">
        <v>24</v>
      </c>
      <c r="L573" s="80" t="s">
        <v>10</v>
      </c>
      <c r="M573" s="82">
        <v>101</v>
      </c>
      <c r="N573" s="82">
        <f>IF($O573="Income",$M573*'Lookup Values'!$H$3,$M573*'Lookup Values'!$H$2)</f>
        <v>8.7112499999999997</v>
      </c>
      <c r="O573" s="80" t="str">
        <f t="shared" si="44"/>
        <v>Expense</v>
      </c>
    </row>
    <row r="574" spans="1:15" x14ac:dyDescent="0.25">
      <c r="A574" s="80">
        <v>573</v>
      </c>
      <c r="B574" s="81">
        <v>40296</v>
      </c>
      <c r="C574" s="64">
        <f t="shared" si="40"/>
        <v>2010</v>
      </c>
      <c r="D574" s="64">
        <f t="shared" si="41"/>
        <v>4</v>
      </c>
      <c r="E574" s="64" t="str">
        <f>VLOOKUP($D574,'Lookup Values'!$A$2:$B$13,2)</f>
        <v>Apr</v>
      </c>
      <c r="F574" s="64">
        <f t="shared" si="42"/>
        <v>28</v>
      </c>
      <c r="G574" s="64">
        <f t="shared" si="43"/>
        <v>4</v>
      </c>
      <c r="H574" s="64" t="str">
        <f>VLOOKUP($G574, 'Lookup Values'!$D$2:$E$8, 2)</f>
        <v>Wed</v>
      </c>
      <c r="I574" s="80" t="s">
        <v>47</v>
      </c>
      <c r="J574" s="80" t="s">
        <v>78</v>
      </c>
      <c r="K574" s="80" t="s">
        <v>79</v>
      </c>
      <c r="L574" s="80" t="s">
        <v>10</v>
      </c>
      <c r="M574" s="82">
        <v>237</v>
      </c>
      <c r="N574" s="82">
        <f>IF($O574="Income",$M574*'Lookup Values'!$H$3,$M574*'Lookup Values'!$H$2)</f>
        <v>90.06</v>
      </c>
      <c r="O574" s="80" t="str">
        <f t="shared" si="44"/>
        <v>Income</v>
      </c>
    </row>
    <row r="575" spans="1:15" x14ac:dyDescent="0.25">
      <c r="A575" s="80">
        <v>574</v>
      </c>
      <c r="B575" s="81">
        <v>40301</v>
      </c>
      <c r="C575" s="64">
        <f t="shared" si="40"/>
        <v>2010</v>
      </c>
      <c r="D575" s="64">
        <f t="shared" si="41"/>
        <v>5</v>
      </c>
      <c r="E575" s="64" t="str">
        <f>VLOOKUP($D575,'Lookup Values'!$A$2:$B$13,2)</f>
        <v>May</v>
      </c>
      <c r="F575" s="64">
        <f t="shared" si="42"/>
        <v>3</v>
      </c>
      <c r="G575" s="64">
        <f t="shared" si="43"/>
        <v>2</v>
      </c>
      <c r="H575" s="64" t="str">
        <f>VLOOKUP($G575, 'Lookup Values'!$D$2:$E$8, 2)</f>
        <v>Mon</v>
      </c>
      <c r="I575" s="80" t="s">
        <v>39</v>
      </c>
      <c r="J575" s="80" t="s">
        <v>40</v>
      </c>
      <c r="K575" s="80" t="s">
        <v>38</v>
      </c>
      <c r="L575" s="80" t="s">
        <v>20</v>
      </c>
      <c r="M575" s="82">
        <v>248</v>
      </c>
      <c r="N575" s="82">
        <f>IF($O575="Income",$M575*'Lookup Values'!$H$3,$M575*'Lookup Values'!$H$2)</f>
        <v>21.389999999999997</v>
      </c>
      <c r="O575" s="80" t="str">
        <f t="shared" si="44"/>
        <v>Expense</v>
      </c>
    </row>
    <row r="576" spans="1:15" x14ac:dyDescent="0.25">
      <c r="A576" s="80">
        <v>575</v>
      </c>
      <c r="B576" s="81">
        <v>40304</v>
      </c>
      <c r="C576" s="64">
        <f t="shared" si="40"/>
        <v>2010</v>
      </c>
      <c r="D576" s="64">
        <f t="shared" si="41"/>
        <v>5</v>
      </c>
      <c r="E576" s="64" t="str">
        <f>VLOOKUP($D576,'Lookup Values'!$A$2:$B$13,2)</f>
        <v>May</v>
      </c>
      <c r="F576" s="64">
        <f t="shared" si="42"/>
        <v>6</v>
      </c>
      <c r="G576" s="64">
        <f t="shared" si="43"/>
        <v>5</v>
      </c>
      <c r="H576" s="64" t="str">
        <f>VLOOKUP($G576, 'Lookup Values'!$D$2:$E$8, 2)</f>
        <v>Thu</v>
      </c>
      <c r="I576" s="80" t="s">
        <v>8</v>
      </c>
      <c r="J576" s="80" t="s">
        <v>22</v>
      </c>
      <c r="K576" s="80" t="s">
        <v>21</v>
      </c>
      <c r="L576" s="80" t="s">
        <v>20</v>
      </c>
      <c r="M576" s="82">
        <v>466</v>
      </c>
      <c r="N576" s="82">
        <f>IF($O576="Income",$M576*'Lookup Values'!$H$3,$M576*'Lookup Values'!$H$2)</f>
        <v>40.192499999999995</v>
      </c>
      <c r="O576" s="80" t="str">
        <f t="shared" si="44"/>
        <v>Expense</v>
      </c>
    </row>
    <row r="577" spans="1:15" x14ac:dyDescent="0.25">
      <c r="A577" s="80">
        <v>576</v>
      </c>
      <c r="B577" s="81">
        <v>40304</v>
      </c>
      <c r="C577" s="64">
        <f t="shared" si="40"/>
        <v>2010</v>
      </c>
      <c r="D577" s="64">
        <f t="shared" si="41"/>
        <v>5</v>
      </c>
      <c r="E577" s="64" t="str">
        <f>VLOOKUP($D577,'Lookup Values'!$A$2:$B$13,2)</f>
        <v>May</v>
      </c>
      <c r="F577" s="64">
        <f t="shared" si="42"/>
        <v>6</v>
      </c>
      <c r="G577" s="64">
        <f t="shared" si="43"/>
        <v>5</v>
      </c>
      <c r="H577" s="64" t="str">
        <f>VLOOKUP($G577, 'Lookup Values'!$D$2:$E$8, 2)</f>
        <v>Thu</v>
      </c>
      <c r="I577" s="80" t="s">
        <v>12</v>
      </c>
      <c r="J577" s="80" t="s">
        <v>25</v>
      </c>
      <c r="K577" s="80" t="s">
        <v>24</v>
      </c>
      <c r="L577" s="80" t="s">
        <v>20</v>
      </c>
      <c r="M577" s="82">
        <v>199</v>
      </c>
      <c r="N577" s="82">
        <f>IF($O577="Income",$M577*'Lookup Values'!$H$3,$M577*'Lookup Values'!$H$2)</f>
        <v>17.16375</v>
      </c>
      <c r="O577" s="80" t="str">
        <f t="shared" si="44"/>
        <v>Expense</v>
      </c>
    </row>
    <row r="578" spans="1:15" x14ac:dyDescent="0.25">
      <c r="A578" s="80">
        <v>577</v>
      </c>
      <c r="B578" s="81">
        <v>40306</v>
      </c>
      <c r="C578" s="64">
        <f t="shared" si="40"/>
        <v>2010</v>
      </c>
      <c r="D578" s="64">
        <f t="shared" si="41"/>
        <v>5</v>
      </c>
      <c r="E578" s="64" t="str">
        <f>VLOOKUP($D578,'Lookup Values'!$A$2:$B$13,2)</f>
        <v>May</v>
      </c>
      <c r="F578" s="64">
        <f t="shared" si="42"/>
        <v>8</v>
      </c>
      <c r="G578" s="64">
        <f t="shared" si="43"/>
        <v>7</v>
      </c>
      <c r="H578" s="64" t="str">
        <f>VLOOKUP($G578, 'Lookup Values'!$D$2:$E$8, 2)</f>
        <v>Sat</v>
      </c>
      <c r="I578" s="80" t="s">
        <v>12</v>
      </c>
      <c r="J578" s="80" t="s">
        <v>37</v>
      </c>
      <c r="K578" s="80" t="s">
        <v>36</v>
      </c>
      <c r="L578" s="80" t="s">
        <v>10</v>
      </c>
      <c r="M578" s="82">
        <v>477</v>
      </c>
      <c r="N578" s="82">
        <f>IF($O578="Income",$M578*'Lookup Values'!$H$3,$M578*'Lookup Values'!$H$2)</f>
        <v>41.141249999999999</v>
      </c>
      <c r="O578" s="80" t="str">
        <f t="shared" si="44"/>
        <v>Expense</v>
      </c>
    </row>
    <row r="579" spans="1:15" x14ac:dyDescent="0.25">
      <c r="A579" s="80">
        <v>578</v>
      </c>
      <c r="B579" s="81">
        <v>40307</v>
      </c>
      <c r="C579" s="64">
        <f t="shared" ref="C579:C642" si="45">YEAR($B579)</f>
        <v>2010</v>
      </c>
      <c r="D579" s="64">
        <f t="shared" ref="D579:D642" si="46">MONTH($B579)</f>
        <v>5</v>
      </c>
      <c r="E579" s="64" t="str">
        <f>VLOOKUP($D579,'Lookup Values'!$A$2:$B$13,2)</f>
        <v>May</v>
      </c>
      <c r="F579" s="64">
        <f t="shared" ref="F579:F642" si="47">DAY($B579)</f>
        <v>9</v>
      </c>
      <c r="G579" s="64">
        <f t="shared" ref="G579:G642" si="48">WEEKDAY($B579)</f>
        <v>1</v>
      </c>
      <c r="H579" s="64" t="str">
        <f>VLOOKUP($G579, 'Lookup Values'!$D$2:$E$8, 2)</f>
        <v>Sun</v>
      </c>
      <c r="I579" s="80" t="s">
        <v>47</v>
      </c>
      <c r="J579" s="80" t="s">
        <v>76</v>
      </c>
      <c r="K579" s="80" t="s">
        <v>77</v>
      </c>
      <c r="L579" s="80" t="s">
        <v>10</v>
      </c>
      <c r="M579" s="82">
        <v>6</v>
      </c>
      <c r="N579" s="82">
        <f>IF($O579="Income",$M579*'Lookup Values'!$H$3,$M579*'Lookup Values'!$H$2)</f>
        <v>2.2800000000000002</v>
      </c>
      <c r="O579" s="80" t="str">
        <f t="shared" ref="O579:O642" si="49">IF($I579="Income","Income","Expense")</f>
        <v>Income</v>
      </c>
    </row>
    <row r="580" spans="1:15" x14ac:dyDescent="0.25">
      <c r="A580" s="80">
        <v>579</v>
      </c>
      <c r="B580" s="81">
        <v>40307</v>
      </c>
      <c r="C580" s="64">
        <f t="shared" si="45"/>
        <v>2010</v>
      </c>
      <c r="D580" s="64">
        <f t="shared" si="46"/>
        <v>5</v>
      </c>
      <c r="E580" s="64" t="str">
        <f>VLOOKUP($D580,'Lookup Values'!$A$2:$B$13,2)</f>
        <v>May</v>
      </c>
      <c r="F580" s="64">
        <f t="shared" si="47"/>
        <v>9</v>
      </c>
      <c r="G580" s="64">
        <f t="shared" si="48"/>
        <v>1</v>
      </c>
      <c r="H580" s="64" t="str">
        <f>VLOOKUP($G580, 'Lookup Values'!$D$2:$E$8, 2)</f>
        <v>Sun</v>
      </c>
      <c r="I580" s="80" t="s">
        <v>47</v>
      </c>
      <c r="J580" s="80" t="s">
        <v>76</v>
      </c>
      <c r="K580" s="80" t="s">
        <v>77</v>
      </c>
      <c r="L580" s="80" t="s">
        <v>10</v>
      </c>
      <c r="M580" s="82">
        <v>48</v>
      </c>
      <c r="N580" s="82">
        <f>IF($O580="Income",$M580*'Lookup Values'!$H$3,$M580*'Lookup Values'!$H$2)</f>
        <v>18.240000000000002</v>
      </c>
      <c r="O580" s="80" t="str">
        <f t="shared" si="49"/>
        <v>Income</v>
      </c>
    </row>
    <row r="581" spans="1:15" x14ac:dyDescent="0.25">
      <c r="A581" s="80">
        <v>580</v>
      </c>
      <c r="B581" s="81">
        <v>40310</v>
      </c>
      <c r="C581" s="64">
        <f t="shared" si="45"/>
        <v>2010</v>
      </c>
      <c r="D581" s="64">
        <f t="shared" si="46"/>
        <v>5</v>
      </c>
      <c r="E581" s="64" t="str">
        <f>VLOOKUP($D581,'Lookup Values'!$A$2:$B$13,2)</f>
        <v>May</v>
      </c>
      <c r="F581" s="64">
        <f t="shared" si="47"/>
        <v>12</v>
      </c>
      <c r="G581" s="64">
        <f t="shared" si="48"/>
        <v>4</v>
      </c>
      <c r="H581" s="64" t="str">
        <f>VLOOKUP($G581, 'Lookup Values'!$D$2:$E$8, 2)</f>
        <v>Wed</v>
      </c>
      <c r="I581" s="80" t="s">
        <v>12</v>
      </c>
      <c r="J581" s="80" t="s">
        <v>37</v>
      </c>
      <c r="K581" s="80" t="s">
        <v>36</v>
      </c>
      <c r="L581" s="80" t="s">
        <v>10</v>
      </c>
      <c r="M581" s="82">
        <v>395</v>
      </c>
      <c r="N581" s="82">
        <f>IF($O581="Income",$M581*'Lookup Values'!$H$3,$M581*'Lookup Values'!$H$2)</f>
        <v>34.068749999999994</v>
      </c>
      <c r="O581" s="80" t="str">
        <f t="shared" si="49"/>
        <v>Expense</v>
      </c>
    </row>
    <row r="582" spans="1:15" x14ac:dyDescent="0.25">
      <c r="A582" s="80">
        <v>581</v>
      </c>
      <c r="B582" s="81">
        <v>40311</v>
      </c>
      <c r="C582" s="64">
        <f t="shared" si="45"/>
        <v>2010</v>
      </c>
      <c r="D582" s="64">
        <f t="shared" si="46"/>
        <v>5</v>
      </c>
      <c r="E582" s="64" t="str">
        <f>VLOOKUP($D582,'Lookup Values'!$A$2:$B$13,2)</f>
        <v>May</v>
      </c>
      <c r="F582" s="64">
        <f t="shared" si="47"/>
        <v>13</v>
      </c>
      <c r="G582" s="64">
        <f t="shared" si="48"/>
        <v>5</v>
      </c>
      <c r="H582" s="64" t="str">
        <f>VLOOKUP($G582, 'Lookup Values'!$D$2:$E$8, 2)</f>
        <v>Thu</v>
      </c>
      <c r="I582" s="80" t="s">
        <v>15</v>
      </c>
      <c r="J582" s="80" t="s">
        <v>16</v>
      </c>
      <c r="K582" s="80" t="s">
        <v>14</v>
      </c>
      <c r="L582" s="80" t="s">
        <v>10</v>
      </c>
      <c r="M582" s="82">
        <v>175</v>
      </c>
      <c r="N582" s="82">
        <f>IF($O582="Income",$M582*'Lookup Values'!$H$3,$M582*'Lookup Values'!$H$2)</f>
        <v>15.093749999999998</v>
      </c>
      <c r="O582" s="80" t="str">
        <f t="shared" si="49"/>
        <v>Expense</v>
      </c>
    </row>
    <row r="583" spans="1:15" x14ac:dyDescent="0.25">
      <c r="A583" s="80">
        <v>582</v>
      </c>
      <c r="B583" s="81">
        <v>40313</v>
      </c>
      <c r="C583" s="64">
        <f t="shared" si="45"/>
        <v>2010</v>
      </c>
      <c r="D583" s="64">
        <f t="shared" si="46"/>
        <v>5</v>
      </c>
      <c r="E583" s="64" t="str">
        <f>VLOOKUP($D583,'Lookup Values'!$A$2:$B$13,2)</f>
        <v>May</v>
      </c>
      <c r="F583" s="64">
        <f t="shared" si="47"/>
        <v>15</v>
      </c>
      <c r="G583" s="64">
        <f t="shared" si="48"/>
        <v>7</v>
      </c>
      <c r="H583" s="64" t="str">
        <f>VLOOKUP($G583, 'Lookup Values'!$D$2:$E$8, 2)</f>
        <v>Sat</v>
      </c>
      <c r="I583" s="80" t="s">
        <v>47</v>
      </c>
      <c r="J583" s="80" t="s">
        <v>80</v>
      </c>
      <c r="K583" s="80" t="s">
        <v>81</v>
      </c>
      <c r="L583" s="80" t="s">
        <v>20</v>
      </c>
      <c r="M583" s="82">
        <v>106</v>
      </c>
      <c r="N583" s="82">
        <f>IF($O583="Income",$M583*'Lookup Values'!$H$3,$M583*'Lookup Values'!$H$2)</f>
        <v>40.28</v>
      </c>
      <c r="O583" s="80" t="str">
        <f t="shared" si="49"/>
        <v>Income</v>
      </c>
    </row>
    <row r="584" spans="1:15" x14ac:dyDescent="0.25">
      <c r="A584" s="80">
        <v>583</v>
      </c>
      <c r="B584" s="81">
        <v>40314</v>
      </c>
      <c r="C584" s="64">
        <f t="shared" si="45"/>
        <v>2010</v>
      </c>
      <c r="D584" s="64">
        <f t="shared" si="46"/>
        <v>5</v>
      </c>
      <c r="E584" s="64" t="str">
        <f>VLOOKUP($D584,'Lookup Values'!$A$2:$B$13,2)</f>
        <v>May</v>
      </c>
      <c r="F584" s="64">
        <f t="shared" si="47"/>
        <v>16</v>
      </c>
      <c r="G584" s="64">
        <f t="shared" si="48"/>
        <v>1</v>
      </c>
      <c r="H584" s="64" t="str">
        <f>VLOOKUP($G584, 'Lookup Values'!$D$2:$E$8, 2)</f>
        <v>Sun</v>
      </c>
      <c r="I584" s="80" t="s">
        <v>47</v>
      </c>
      <c r="J584" s="80" t="s">
        <v>76</v>
      </c>
      <c r="K584" s="80" t="s">
        <v>77</v>
      </c>
      <c r="L584" s="80" t="s">
        <v>23</v>
      </c>
      <c r="M584" s="82">
        <v>8</v>
      </c>
      <c r="N584" s="82">
        <f>IF($O584="Income",$M584*'Lookup Values'!$H$3,$M584*'Lookup Values'!$H$2)</f>
        <v>3.04</v>
      </c>
      <c r="O584" s="80" t="str">
        <f t="shared" si="49"/>
        <v>Income</v>
      </c>
    </row>
    <row r="585" spans="1:15" x14ac:dyDescent="0.25">
      <c r="A585" s="80">
        <v>584</v>
      </c>
      <c r="B585" s="81">
        <v>40319</v>
      </c>
      <c r="C585" s="64">
        <f t="shared" si="45"/>
        <v>2010</v>
      </c>
      <c r="D585" s="64">
        <f t="shared" si="46"/>
        <v>5</v>
      </c>
      <c r="E585" s="64" t="str">
        <f>VLOOKUP($D585,'Lookup Values'!$A$2:$B$13,2)</f>
        <v>May</v>
      </c>
      <c r="F585" s="64">
        <f t="shared" si="47"/>
        <v>21</v>
      </c>
      <c r="G585" s="64">
        <f t="shared" si="48"/>
        <v>6</v>
      </c>
      <c r="H585" s="64" t="str">
        <f>VLOOKUP($G585, 'Lookup Values'!$D$2:$E$8, 2)</f>
        <v>Fri</v>
      </c>
      <c r="I585" s="80" t="s">
        <v>12</v>
      </c>
      <c r="J585" s="80" t="s">
        <v>25</v>
      </c>
      <c r="K585" s="80" t="s">
        <v>24</v>
      </c>
      <c r="L585" s="80" t="s">
        <v>20</v>
      </c>
      <c r="M585" s="82">
        <v>333</v>
      </c>
      <c r="N585" s="82">
        <f>IF($O585="Income",$M585*'Lookup Values'!$H$3,$M585*'Lookup Values'!$H$2)</f>
        <v>28.721249999999998</v>
      </c>
      <c r="O585" s="80" t="str">
        <f t="shared" si="49"/>
        <v>Expense</v>
      </c>
    </row>
    <row r="586" spans="1:15" x14ac:dyDescent="0.25">
      <c r="A586" s="80">
        <v>585</v>
      </c>
      <c r="B586" s="81">
        <v>40321</v>
      </c>
      <c r="C586" s="64">
        <f t="shared" si="45"/>
        <v>2010</v>
      </c>
      <c r="D586" s="64">
        <f t="shared" si="46"/>
        <v>5</v>
      </c>
      <c r="E586" s="64" t="str">
        <f>VLOOKUP($D586,'Lookup Values'!$A$2:$B$13,2)</f>
        <v>May</v>
      </c>
      <c r="F586" s="64">
        <f t="shared" si="47"/>
        <v>23</v>
      </c>
      <c r="G586" s="64">
        <f t="shared" si="48"/>
        <v>1</v>
      </c>
      <c r="H586" s="64" t="str">
        <f>VLOOKUP($G586, 'Lookup Values'!$D$2:$E$8, 2)</f>
        <v>Sun</v>
      </c>
      <c r="I586" s="80" t="s">
        <v>27</v>
      </c>
      <c r="J586" s="80" t="s">
        <v>28</v>
      </c>
      <c r="K586" s="80" t="s">
        <v>26</v>
      </c>
      <c r="L586" s="80" t="s">
        <v>23</v>
      </c>
      <c r="M586" s="82">
        <v>429</v>
      </c>
      <c r="N586" s="82">
        <f>IF($O586="Income",$M586*'Lookup Values'!$H$3,$M586*'Lookup Values'!$H$2)</f>
        <v>37.001249999999999</v>
      </c>
      <c r="O586" s="80" t="str">
        <f t="shared" si="49"/>
        <v>Expense</v>
      </c>
    </row>
    <row r="587" spans="1:15" x14ac:dyDescent="0.25">
      <c r="A587" s="80">
        <v>586</v>
      </c>
      <c r="B587" s="81">
        <v>40322</v>
      </c>
      <c r="C587" s="64">
        <f t="shared" si="45"/>
        <v>2010</v>
      </c>
      <c r="D587" s="64">
        <f t="shared" si="46"/>
        <v>5</v>
      </c>
      <c r="E587" s="64" t="str">
        <f>VLOOKUP($D587,'Lookup Values'!$A$2:$B$13,2)</f>
        <v>May</v>
      </c>
      <c r="F587" s="64">
        <f t="shared" si="47"/>
        <v>24</v>
      </c>
      <c r="G587" s="64">
        <f t="shared" si="48"/>
        <v>2</v>
      </c>
      <c r="H587" s="64" t="str">
        <f>VLOOKUP($G587, 'Lookup Values'!$D$2:$E$8, 2)</f>
        <v>Mon</v>
      </c>
      <c r="I587" s="80" t="s">
        <v>8</v>
      </c>
      <c r="J587" s="80" t="s">
        <v>9</v>
      </c>
      <c r="K587" s="80" t="s">
        <v>7</v>
      </c>
      <c r="L587" s="80" t="s">
        <v>20</v>
      </c>
      <c r="M587" s="82">
        <v>79</v>
      </c>
      <c r="N587" s="82">
        <f>IF($O587="Income",$M587*'Lookup Values'!$H$3,$M587*'Lookup Values'!$H$2)</f>
        <v>6.8137499999999998</v>
      </c>
      <c r="O587" s="80" t="str">
        <f t="shared" si="49"/>
        <v>Expense</v>
      </c>
    </row>
    <row r="588" spans="1:15" x14ac:dyDescent="0.25">
      <c r="A588" s="80">
        <v>587</v>
      </c>
      <c r="B588" s="81">
        <v>40323</v>
      </c>
      <c r="C588" s="64">
        <f t="shared" si="45"/>
        <v>2010</v>
      </c>
      <c r="D588" s="64">
        <f t="shared" si="46"/>
        <v>5</v>
      </c>
      <c r="E588" s="64" t="str">
        <f>VLOOKUP($D588,'Lookup Values'!$A$2:$B$13,2)</f>
        <v>May</v>
      </c>
      <c r="F588" s="64">
        <f t="shared" si="47"/>
        <v>25</v>
      </c>
      <c r="G588" s="64">
        <f t="shared" si="48"/>
        <v>3</v>
      </c>
      <c r="H588" s="64" t="str">
        <f>VLOOKUP($G588, 'Lookup Values'!$D$2:$E$8, 2)</f>
        <v>Tue</v>
      </c>
      <c r="I588" s="80" t="s">
        <v>27</v>
      </c>
      <c r="J588" s="80" t="s">
        <v>28</v>
      </c>
      <c r="K588" s="80" t="s">
        <v>26</v>
      </c>
      <c r="L588" s="80" t="s">
        <v>23</v>
      </c>
      <c r="M588" s="82">
        <v>86</v>
      </c>
      <c r="N588" s="82">
        <f>IF($O588="Income",$M588*'Lookup Values'!$H$3,$M588*'Lookup Values'!$H$2)</f>
        <v>7.4174999999999995</v>
      </c>
      <c r="O588" s="80" t="str">
        <f t="shared" si="49"/>
        <v>Expense</v>
      </c>
    </row>
    <row r="589" spans="1:15" x14ac:dyDescent="0.25">
      <c r="A589" s="80">
        <v>588</v>
      </c>
      <c r="B589" s="81">
        <v>40325</v>
      </c>
      <c r="C589" s="64">
        <f t="shared" si="45"/>
        <v>2010</v>
      </c>
      <c r="D589" s="64">
        <f t="shared" si="46"/>
        <v>5</v>
      </c>
      <c r="E589" s="64" t="str">
        <f>VLOOKUP($D589,'Lookup Values'!$A$2:$B$13,2)</f>
        <v>May</v>
      </c>
      <c r="F589" s="64">
        <f t="shared" si="47"/>
        <v>27</v>
      </c>
      <c r="G589" s="64">
        <f t="shared" si="48"/>
        <v>5</v>
      </c>
      <c r="H589" s="64" t="str">
        <f>VLOOKUP($G589, 'Lookup Values'!$D$2:$E$8, 2)</f>
        <v>Thu</v>
      </c>
      <c r="I589" s="80" t="s">
        <v>12</v>
      </c>
      <c r="J589" s="80" t="s">
        <v>25</v>
      </c>
      <c r="K589" s="80" t="s">
        <v>24</v>
      </c>
      <c r="L589" s="80" t="s">
        <v>20</v>
      </c>
      <c r="M589" s="82">
        <v>75</v>
      </c>
      <c r="N589" s="82">
        <f>IF($O589="Income",$M589*'Lookup Values'!$H$3,$M589*'Lookup Values'!$H$2)</f>
        <v>6.4687499999999991</v>
      </c>
      <c r="O589" s="80" t="str">
        <f t="shared" si="49"/>
        <v>Expense</v>
      </c>
    </row>
    <row r="590" spans="1:15" x14ac:dyDescent="0.25">
      <c r="A590" s="80">
        <v>589</v>
      </c>
      <c r="B590" s="81">
        <v>40327</v>
      </c>
      <c r="C590" s="64">
        <f t="shared" si="45"/>
        <v>2010</v>
      </c>
      <c r="D590" s="64">
        <f t="shared" si="46"/>
        <v>5</v>
      </c>
      <c r="E590" s="64" t="str">
        <f>VLOOKUP($D590,'Lookup Values'!$A$2:$B$13,2)</f>
        <v>May</v>
      </c>
      <c r="F590" s="64">
        <f t="shared" si="47"/>
        <v>29</v>
      </c>
      <c r="G590" s="64">
        <f t="shared" si="48"/>
        <v>7</v>
      </c>
      <c r="H590" s="64" t="str">
        <f>VLOOKUP($G590, 'Lookup Values'!$D$2:$E$8, 2)</f>
        <v>Sat</v>
      </c>
      <c r="I590" s="80" t="s">
        <v>12</v>
      </c>
      <c r="J590" s="80" t="s">
        <v>13</v>
      </c>
      <c r="K590" s="80" t="s">
        <v>11</v>
      </c>
      <c r="L590" s="80" t="s">
        <v>20</v>
      </c>
      <c r="M590" s="82">
        <v>230</v>
      </c>
      <c r="N590" s="82">
        <f>IF($O590="Income",$M590*'Lookup Values'!$H$3,$M590*'Lookup Values'!$H$2)</f>
        <v>19.837499999999999</v>
      </c>
      <c r="O590" s="80" t="str">
        <f t="shared" si="49"/>
        <v>Expense</v>
      </c>
    </row>
    <row r="591" spans="1:15" x14ac:dyDescent="0.25">
      <c r="A591" s="80">
        <v>590</v>
      </c>
      <c r="B591" s="81">
        <v>40328</v>
      </c>
      <c r="C591" s="64">
        <f t="shared" si="45"/>
        <v>2010</v>
      </c>
      <c r="D591" s="64">
        <f t="shared" si="46"/>
        <v>5</v>
      </c>
      <c r="E591" s="64" t="str">
        <f>VLOOKUP($D591,'Lookup Values'!$A$2:$B$13,2)</f>
        <v>May</v>
      </c>
      <c r="F591" s="64">
        <f t="shared" si="47"/>
        <v>30</v>
      </c>
      <c r="G591" s="64">
        <f t="shared" si="48"/>
        <v>1</v>
      </c>
      <c r="H591" s="64" t="str">
        <f>VLOOKUP($G591, 'Lookup Values'!$D$2:$E$8, 2)</f>
        <v>Sun</v>
      </c>
      <c r="I591" s="80" t="s">
        <v>47</v>
      </c>
      <c r="J591" s="80" t="s">
        <v>80</v>
      </c>
      <c r="K591" s="80" t="s">
        <v>81</v>
      </c>
      <c r="L591" s="80" t="s">
        <v>23</v>
      </c>
      <c r="M591" s="82">
        <v>27</v>
      </c>
      <c r="N591" s="82">
        <f>IF($O591="Income",$M591*'Lookup Values'!$H$3,$M591*'Lookup Values'!$H$2)</f>
        <v>10.26</v>
      </c>
      <c r="O591" s="80" t="str">
        <f t="shared" si="49"/>
        <v>Income</v>
      </c>
    </row>
    <row r="592" spans="1:15" x14ac:dyDescent="0.25">
      <c r="A592" s="80">
        <v>591</v>
      </c>
      <c r="B592" s="81">
        <v>40330</v>
      </c>
      <c r="C592" s="64">
        <f t="shared" si="45"/>
        <v>2010</v>
      </c>
      <c r="D592" s="64">
        <f t="shared" si="46"/>
        <v>6</v>
      </c>
      <c r="E592" s="64" t="str">
        <f>VLOOKUP($D592,'Lookup Values'!$A$2:$B$13,2)</f>
        <v>Jun</v>
      </c>
      <c r="F592" s="64">
        <f t="shared" si="47"/>
        <v>1</v>
      </c>
      <c r="G592" s="64">
        <f t="shared" si="48"/>
        <v>3</v>
      </c>
      <c r="H592" s="64" t="str">
        <f>VLOOKUP($G592, 'Lookup Values'!$D$2:$E$8, 2)</f>
        <v>Tue</v>
      </c>
      <c r="I592" s="80" t="s">
        <v>32</v>
      </c>
      <c r="J592" s="80" t="s">
        <v>33</v>
      </c>
      <c r="K592" s="80" t="s">
        <v>31</v>
      </c>
      <c r="L592" s="80" t="s">
        <v>23</v>
      </c>
      <c r="M592" s="82">
        <v>341</v>
      </c>
      <c r="N592" s="82">
        <f>IF($O592="Income",$M592*'Lookup Values'!$H$3,$M592*'Lookup Values'!$H$2)</f>
        <v>29.411249999999999</v>
      </c>
      <c r="O592" s="80" t="str">
        <f t="shared" si="49"/>
        <v>Expense</v>
      </c>
    </row>
    <row r="593" spans="1:15" x14ac:dyDescent="0.25">
      <c r="A593" s="80">
        <v>592</v>
      </c>
      <c r="B593" s="81">
        <v>40330</v>
      </c>
      <c r="C593" s="64">
        <f t="shared" si="45"/>
        <v>2010</v>
      </c>
      <c r="D593" s="64">
        <f t="shared" si="46"/>
        <v>6</v>
      </c>
      <c r="E593" s="64" t="str">
        <f>VLOOKUP($D593,'Lookup Values'!$A$2:$B$13,2)</f>
        <v>Jun</v>
      </c>
      <c r="F593" s="64">
        <f t="shared" si="47"/>
        <v>1</v>
      </c>
      <c r="G593" s="64">
        <f t="shared" si="48"/>
        <v>3</v>
      </c>
      <c r="H593" s="64" t="str">
        <f>VLOOKUP($G593, 'Lookup Values'!$D$2:$E$8, 2)</f>
        <v>Tue</v>
      </c>
      <c r="I593" s="80" t="s">
        <v>42</v>
      </c>
      <c r="J593" s="80" t="s">
        <v>43</v>
      </c>
      <c r="K593" s="80" t="s">
        <v>41</v>
      </c>
      <c r="L593" s="80" t="s">
        <v>20</v>
      </c>
      <c r="M593" s="82">
        <v>467</v>
      </c>
      <c r="N593" s="82">
        <f>IF($O593="Income",$M593*'Lookup Values'!$H$3,$M593*'Lookup Values'!$H$2)</f>
        <v>40.278749999999995</v>
      </c>
      <c r="O593" s="80" t="str">
        <f t="shared" si="49"/>
        <v>Expense</v>
      </c>
    </row>
    <row r="594" spans="1:15" x14ac:dyDescent="0.25">
      <c r="A594" s="80">
        <v>593</v>
      </c>
      <c r="B594" s="81">
        <v>40333</v>
      </c>
      <c r="C594" s="64">
        <f t="shared" si="45"/>
        <v>2010</v>
      </c>
      <c r="D594" s="64">
        <f t="shared" si="46"/>
        <v>6</v>
      </c>
      <c r="E594" s="64" t="str">
        <f>VLOOKUP($D594,'Lookup Values'!$A$2:$B$13,2)</f>
        <v>Jun</v>
      </c>
      <c r="F594" s="64">
        <f t="shared" si="47"/>
        <v>4</v>
      </c>
      <c r="G594" s="64">
        <f t="shared" si="48"/>
        <v>6</v>
      </c>
      <c r="H594" s="64" t="str">
        <f>VLOOKUP($G594, 'Lookup Values'!$D$2:$E$8, 2)</f>
        <v>Fri</v>
      </c>
      <c r="I594" s="80" t="s">
        <v>47</v>
      </c>
      <c r="J594" s="80" t="s">
        <v>76</v>
      </c>
      <c r="K594" s="80" t="s">
        <v>77</v>
      </c>
      <c r="L594" s="80" t="s">
        <v>23</v>
      </c>
      <c r="M594" s="82">
        <v>386</v>
      </c>
      <c r="N594" s="82">
        <f>IF($O594="Income",$M594*'Lookup Values'!$H$3,$M594*'Lookup Values'!$H$2)</f>
        <v>146.68</v>
      </c>
      <c r="O594" s="80" t="str">
        <f t="shared" si="49"/>
        <v>Income</v>
      </c>
    </row>
    <row r="595" spans="1:15" x14ac:dyDescent="0.25">
      <c r="A595" s="80">
        <v>594</v>
      </c>
      <c r="B595" s="81">
        <v>40335</v>
      </c>
      <c r="C595" s="64">
        <f t="shared" si="45"/>
        <v>2010</v>
      </c>
      <c r="D595" s="64">
        <f t="shared" si="46"/>
        <v>6</v>
      </c>
      <c r="E595" s="64" t="str">
        <f>VLOOKUP($D595,'Lookup Values'!$A$2:$B$13,2)</f>
        <v>Jun</v>
      </c>
      <c r="F595" s="64">
        <f t="shared" si="47"/>
        <v>6</v>
      </c>
      <c r="G595" s="64">
        <f t="shared" si="48"/>
        <v>1</v>
      </c>
      <c r="H595" s="64" t="str">
        <f>VLOOKUP($G595, 'Lookup Values'!$D$2:$E$8, 2)</f>
        <v>Sun</v>
      </c>
      <c r="I595" s="80" t="s">
        <v>8</v>
      </c>
      <c r="J595" s="80" t="s">
        <v>9</v>
      </c>
      <c r="K595" s="80" t="s">
        <v>7</v>
      </c>
      <c r="L595" s="80" t="s">
        <v>10</v>
      </c>
      <c r="M595" s="82">
        <v>50</v>
      </c>
      <c r="N595" s="82">
        <f>IF($O595="Income",$M595*'Lookup Values'!$H$3,$M595*'Lookup Values'!$H$2)</f>
        <v>4.3125</v>
      </c>
      <c r="O595" s="80" t="str">
        <f t="shared" si="49"/>
        <v>Expense</v>
      </c>
    </row>
    <row r="596" spans="1:15" x14ac:dyDescent="0.25">
      <c r="A596" s="80">
        <v>595</v>
      </c>
      <c r="B596" s="81">
        <v>40336</v>
      </c>
      <c r="C596" s="64">
        <f t="shared" si="45"/>
        <v>2010</v>
      </c>
      <c r="D596" s="64">
        <f t="shared" si="46"/>
        <v>6</v>
      </c>
      <c r="E596" s="64" t="str">
        <f>VLOOKUP($D596,'Lookup Values'!$A$2:$B$13,2)</f>
        <v>Jun</v>
      </c>
      <c r="F596" s="64">
        <f t="shared" si="47"/>
        <v>7</v>
      </c>
      <c r="G596" s="64">
        <f t="shared" si="48"/>
        <v>2</v>
      </c>
      <c r="H596" s="64" t="str">
        <f>VLOOKUP($G596, 'Lookup Values'!$D$2:$E$8, 2)</f>
        <v>Mon</v>
      </c>
      <c r="I596" s="80" t="s">
        <v>15</v>
      </c>
      <c r="J596" s="80" t="s">
        <v>16</v>
      </c>
      <c r="K596" s="80" t="s">
        <v>14</v>
      </c>
      <c r="L596" s="80" t="s">
        <v>10</v>
      </c>
      <c r="M596" s="82">
        <v>258</v>
      </c>
      <c r="N596" s="82">
        <f>IF($O596="Income",$M596*'Lookup Values'!$H$3,$M596*'Lookup Values'!$H$2)</f>
        <v>22.252499999999998</v>
      </c>
      <c r="O596" s="80" t="str">
        <f t="shared" si="49"/>
        <v>Expense</v>
      </c>
    </row>
    <row r="597" spans="1:15" x14ac:dyDescent="0.25">
      <c r="A597" s="80">
        <v>596</v>
      </c>
      <c r="B597" s="81">
        <v>40339</v>
      </c>
      <c r="C597" s="64">
        <f t="shared" si="45"/>
        <v>2010</v>
      </c>
      <c r="D597" s="64">
        <f t="shared" si="46"/>
        <v>6</v>
      </c>
      <c r="E597" s="64" t="str">
        <f>VLOOKUP($D597,'Lookup Values'!$A$2:$B$13,2)</f>
        <v>Jun</v>
      </c>
      <c r="F597" s="64">
        <f t="shared" si="47"/>
        <v>10</v>
      </c>
      <c r="G597" s="64">
        <f t="shared" si="48"/>
        <v>5</v>
      </c>
      <c r="H597" s="64" t="str">
        <f>VLOOKUP($G597, 'Lookup Values'!$D$2:$E$8, 2)</f>
        <v>Thu</v>
      </c>
      <c r="I597" s="80" t="s">
        <v>12</v>
      </c>
      <c r="J597" s="80" t="s">
        <v>37</v>
      </c>
      <c r="K597" s="80" t="s">
        <v>36</v>
      </c>
      <c r="L597" s="80" t="s">
        <v>23</v>
      </c>
      <c r="M597" s="82">
        <v>280</v>
      </c>
      <c r="N597" s="82">
        <f>IF($O597="Income",$M597*'Lookup Values'!$H$3,$M597*'Lookup Values'!$H$2)</f>
        <v>24.15</v>
      </c>
      <c r="O597" s="80" t="str">
        <f t="shared" si="49"/>
        <v>Expense</v>
      </c>
    </row>
    <row r="598" spans="1:15" x14ac:dyDescent="0.25">
      <c r="A598" s="80">
        <v>597</v>
      </c>
      <c r="B598" s="81">
        <v>40347</v>
      </c>
      <c r="C598" s="64">
        <f t="shared" si="45"/>
        <v>2010</v>
      </c>
      <c r="D598" s="64">
        <f t="shared" si="46"/>
        <v>6</v>
      </c>
      <c r="E598" s="64" t="str">
        <f>VLOOKUP($D598,'Lookup Values'!$A$2:$B$13,2)</f>
        <v>Jun</v>
      </c>
      <c r="F598" s="64">
        <f t="shared" si="47"/>
        <v>18</v>
      </c>
      <c r="G598" s="64">
        <f t="shared" si="48"/>
        <v>6</v>
      </c>
      <c r="H598" s="64" t="str">
        <f>VLOOKUP($G598, 'Lookup Values'!$D$2:$E$8, 2)</f>
        <v>Fri</v>
      </c>
      <c r="I598" s="80" t="s">
        <v>15</v>
      </c>
      <c r="J598" s="80" t="s">
        <v>35</v>
      </c>
      <c r="K598" s="80" t="s">
        <v>34</v>
      </c>
      <c r="L598" s="80" t="s">
        <v>23</v>
      </c>
      <c r="M598" s="82">
        <v>193</v>
      </c>
      <c r="N598" s="82">
        <f>IF($O598="Income",$M598*'Lookup Values'!$H$3,$M598*'Lookup Values'!$H$2)</f>
        <v>16.646249999999998</v>
      </c>
      <c r="O598" s="80" t="str">
        <f t="shared" si="49"/>
        <v>Expense</v>
      </c>
    </row>
    <row r="599" spans="1:15" x14ac:dyDescent="0.25">
      <c r="A599" s="80">
        <v>598</v>
      </c>
      <c r="B599" s="81">
        <v>40348</v>
      </c>
      <c r="C599" s="64">
        <f t="shared" si="45"/>
        <v>2010</v>
      </c>
      <c r="D599" s="64">
        <f t="shared" si="46"/>
        <v>6</v>
      </c>
      <c r="E599" s="64" t="str">
        <f>VLOOKUP($D599,'Lookup Values'!$A$2:$B$13,2)</f>
        <v>Jun</v>
      </c>
      <c r="F599" s="64">
        <f t="shared" si="47"/>
        <v>19</v>
      </c>
      <c r="G599" s="64">
        <f t="shared" si="48"/>
        <v>7</v>
      </c>
      <c r="H599" s="64" t="str">
        <f>VLOOKUP($G599, 'Lookup Values'!$D$2:$E$8, 2)</f>
        <v>Sat</v>
      </c>
      <c r="I599" s="80" t="s">
        <v>15</v>
      </c>
      <c r="J599" s="80" t="s">
        <v>16</v>
      </c>
      <c r="K599" s="80" t="s">
        <v>14</v>
      </c>
      <c r="L599" s="80" t="s">
        <v>23</v>
      </c>
      <c r="M599" s="82">
        <v>184</v>
      </c>
      <c r="N599" s="82">
        <f>IF($O599="Income",$M599*'Lookup Values'!$H$3,$M599*'Lookup Values'!$H$2)</f>
        <v>15.87</v>
      </c>
      <c r="O599" s="80" t="str">
        <f t="shared" si="49"/>
        <v>Expense</v>
      </c>
    </row>
    <row r="600" spans="1:15" x14ac:dyDescent="0.25">
      <c r="A600" s="80">
        <v>599</v>
      </c>
      <c r="B600" s="81">
        <v>40349</v>
      </c>
      <c r="C600" s="64">
        <f t="shared" si="45"/>
        <v>2010</v>
      </c>
      <c r="D600" s="64">
        <f t="shared" si="46"/>
        <v>6</v>
      </c>
      <c r="E600" s="64" t="str">
        <f>VLOOKUP($D600,'Lookup Values'!$A$2:$B$13,2)</f>
        <v>Jun</v>
      </c>
      <c r="F600" s="64">
        <f t="shared" si="47"/>
        <v>20</v>
      </c>
      <c r="G600" s="64">
        <f t="shared" si="48"/>
        <v>1</v>
      </c>
      <c r="H600" s="64" t="str">
        <f>VLOOKUP($G600, 'Lookup Values'!$D$2:$E$8, 2)</f>
        <v>Sun</v>
      </c>
      <c r="I600" s="80" t="s">
        <v>12</v>
      </c>
      <c r="J600" s="80" t="s">
        <v>37</v>
      </c>
      <c r="K600" s="80" t="s">
        <v>36</v>
      </c>
      <c r="L600" s="80" t="s">
        <v>23</v>
      </c>
      <c r="M600" s="82">
        <v>122</v>
      </c>
      <c r="N600" s="82">
        <f>IF($O600="Income",$M600*'Lookup Values'!$H$3,$M600*'Lookup Values'!$H$2)</f>
        <v>10.522499999999999</v>
      </c>
      <c r="O600" s="80" t="str">
        <f t="shared" si="49"/>
        <v>Expense</v>
      </c>
    </row>
    <row r="601" spans="1:15" x14ac:dyDescent="0.25">
      <c r="A601" s="80">
        <v>600</v>
      </c>
      <c r="B601" s="81">
        <v>40353</v>
      </c>
      <c r="C601" s="64">
        <f t="shared" si="45"/>
        <v>2010</v>
      </c>
      <c r="D601" s="64">
        <f t="shared" si="46"/>
        <v>6</v>
      </c>
      <c r="E601" s="64" t="str">
        <f>VLOOKUP($D601,'Lookup Values'!$A$2:$B$13,2)</f>
        <v>Jun</v>
      </c>
      <c r="F601" s="64">
        <f t="shared" si="47"/>
        <v>24</v>
      </c>
      <c r="G601" s="64">
        <f t="shared" si="48"/>
        <v>5</v>
      </c>
      <c r="H601" s="64" t="str">
        <f>VLOOKUP($G601, 'Lookup Values'!$D$2:$E$8, 2)</f>
        <v>Thu</v>
      </c>
      <c r="I601" s="80" t="s">
        <v>27</v>
      </c>
      <c r="J601" s="80" t="s">
        <v>28</v>
      </c>
      <c r="K601" s="80" t="s">
        <v>26</v>
      </c>
      <c r="L601" s="80" t="s">
        <v>20</v>
      </c>
      <c r="M601" s="82">
        <v>23</v>
      </c>
      <c r="N601" s="82">
        <f>IF($O601="Income",$M601*'Lookup Values'!$H$3,$M601*'Lookup Values'!$H$2)</f>
        <v>1.9837499999999999</v>
      </c>
      <c r="O601" s="80" t="str">
        <f t="shared" si="49"/>
        <v>Expense</v>
      </c>
    </row>
    <row r="602" spans="1:15" x14ac:dyDescent="0.25">
      <c r="A602" s="80">
        <v>601</v>
      </c>
      <c r="B602" s="81">
        <v>40353</v>
      </c>
      <c r="C602" s="64">
        <f t="shared" si="45"/>
        <v>2010</v>
      </c>
      <c r="D602" s="64">
        <f t="shared" si="46"/>
        <v>6</v>
      </c>
      <c r="E602" s="64" t="str">
        <f>VLOOKUP($D602,'Lookup Values'!$A$2:$B$13,2)</f>
        <v>Jun</v>
      </c>
      <c r="F602" s="64">
        <f t="shared" si="47"/>
        <v>24</v>
      </c>
      <c r="G602" s="64">
        <f t="shared" si="48"/>
        <v>5</v>
      </c>
      <c r="H602" s="64" t="str">
        <f>VLOOKUP($G602, 'Lookup Values'!$D$2:$E$8, 2)</f>
        <v>Thu</v>
      </c>
      <c r="I602" s="80" t="s">
        <v>8</v>
      </c>
      <c r="J602" s="80" t="s">
        <v>22</v>
      </c>
      <c r="K602" s="80" t="s">
        <v>21</v>
      </c>
      <c r="L602" s="80" t="s">
        <v>10</v>
      </c>
      <c r="M602" s="82">
        <v>262</v>
      </c>
      <c r="N602" s="82">
        <f>IF($O602="Income",$M602*'Lookup Values'!$H$3,$M602*'Lookup Values'!$H$2)</f>
        <v>22.597499999999997</v>
      </c>
      <c r="O602" s="80" t="str">
        <f t="shared" si="49"/>
        <v>Expense</v>
      </c>
    </row>
    <row r="603" spans="1:15" x14ac:dyDescent="0.25">
      <c r="A603" s="80">
        <v>602</v>
      </c>
      <c r="B603" s="81">
        <v>40356</v>
      </c>
      <c r="C603" s="64">
        <f t="shared" si="45"/>
        <v>2010</v>
      </c>
      <c r="D603" s="64">
        <f t="shared" si="46"/>
        <v>6</v>
      </c>
      <c r="E603" s="64" t="str">
        <f>VLOOKUP($D603,'Lookup Values'!$A$2:$B$13,2)</f>
        <v>Jun</v>
      </c>
      <c r="F603" s="64">
        <f t="shared" si="47"/>
        <v>27</v>
      </c>
      <c r="G603" s="64">
        <f t="shared" si="48"/>
        <v>1</v>
      </c>
      <c r="H603" s="64" t="str">
        <f>VLOOKUP($G603, 'Lookup Values'!$D$2:$E$8, 2)</f>
        <v>Sun</v>
      </c>
      <c r="I603" s="80" t="s">
        <v>12</v>
      </c>
      <c r="J603" s="80" t="s">
        <v>25</v>
      </c>
      <c r="K603" s="80" t="s">
        <v>24</v>
      </c>
      <c r="L603" s="80" t="s">
        <v>23</v>
      </c>
      <c r="M603" s="82">
        <v>329</v>
      </c>
      <c r="N603" s="82">
        <f>IF($O603="Income",$M603*'Lookup Values'!$H$3,$M603*'Lookup Values'!$H$2)</f>
        <v>28.376249999999999</v>
      </c>
      <c r="O603" s="80" t="str">
        <f t="shared" si="49"/>
        <v>Expense</v>
      </c>
    </row>
    <row r="604" spans="1:15" x14ac:dyDescent="0.25">
      <c r="A604" s="80">
        <v>603</v>
      </c>
      <c r="B604" s="81">
        <v>40356</v>
      </c>
      <c r="C604" s="64">
        <f t="shared" si="45"/>
        <v>2010</v>
      </c>
      <c r="D604" s="64">
        <f t="shared" si="46"/>
        <v>6</v>
      </c>
      <c r="E604" s="64" t="str">
        <f>VLOOKUP($D604,'Lookup Values'!$A$2:$B$13,2)</f>
        <v>Jun</v>
      </c>
      <c r="F604" s="64">
        <f t="shared" si="47"/>
        <v>27</v>
      </c>
      <c r="G604" s="64">
        <f t="shared" si="48"/>
        <v>1</v>
      </c>
      <c r="H604" s="64" t="str">
        <f>VLOOKUP($G604, 'Lookup Values'!$D$2:$E$8, 2)</f>
        <v>Sun</v>
      </c>
      <c r="I604" s="80" t="s">
        <v>18</v>
      </c>
      <c r="J604" s="80" t="s">
        <v>30</v>
      </c>
      <c r="K604" s="80" t="s">
        <v>29</v>
      </c>
      <c r="L604" s="80" t="s">
        <v>23</v>
      </c>
      <c r="M604" s="82">
        <v>419</v>
      </c>
      <c r="N604" s="82">
        <f>IF($O604="Income",$M604*'Lookup Values'!$H$3,$M604*'Lookup Values'!$H$2)</f>
        <v>36.138749999999995</v>
      </c>
      <c r="O604" s="80" t="str">
        <f t="shared" si="49"/>
        <v>Expense</v>
      </c>
    </row>
    <row r="605" spans="1:15" x14ac:dyDescent="0.25">
      <c r="A605" s="80">
        <v>604</v>
      </c>
      <c r="B605" s="81">
        <v>40359</v>
      </c>
      <c r="C605" s="64">
        <f t="shared" si="45"/>
        <v>2010</v>
      </c>
      <c r="D605" s="64">
        <f t="shared" si="46"/>
        <v>6</v>
      </c>
      <c r="E605" s="64" t="str">
        <f>VLOOKUP($D605,'Lookup Values'!$A$2:$B$13,2)</f>
        <v>Jun</v>
      </c>
      <c r="F605" s="64">
        <f t="shared" si="47"/>
        <v>30</v>
      </c>
      <c r="G605" s="64">
        <f t="shared" si="48"/>
        <v>4</v>
      </c>
      <c r="H605" s="64" t="str">
        <f>VLOOKUP($G605, 'Lookup Values'!$D$2:$E$8, 2)</f>
        <v>Wed</v>
      </c>
      <c r="I605" s="80" t="s">
        <v>15</v>
      </c>
      <c r="J605" s="80" t="s">
        <v>35</v>
      </c>
      <c r="K605" s="80" t="s">
        <v>34</v>
      </c>
      <c r="L605" s="80" t="s">
        <v>10</v>
      </c>
      <c r="M605" s="82">
        <v>74</v>
      </c>
      <c r="N605" s="82">
        <f>IF($O605="Income",$M605*'Lookup Values'!$H$3,$M605*'Lookup Values'!$H$2)</f>
        <v>6.3824999999999994</v>
      </c>
      <c r="O605" s="80" t="str">
        <f t="shared" si="49"/>
        <v>Expense</v>
      </c>
    </row>
    <row r="606" spans="1:15" x14ac:dyDescent="0.25">
      <c r="A606" s="80">
        <v>605</v>
      </c>
      <c r="B606" s="81">
        <v>40361</v>
      </c>
      <c r="C606" s="64">
        <f t="shared" si="45"/>
        <v>2010</v>
      </c>
      <c r="D606" s="64">
        <f t="shared" si="46"/>
        <v>7</v>
      </c>
      <c r="E606" s="64" t="str">
        <f>VLOOKUP($D606,'Lookup Values'!$A$2:$B$13,2)</f>
        <v>Jul</v>
      </c>
      <c r="F606" s="64">
        <f t="shared" si="47"/>
        <v>2</v>
      </c>
      <c r="G606" s="64">
        <f t="shared" si="48"/>
        <v>6</v>
      </c>
      <c r="H606" s="64" t="str">
        <f>VLOOKUP($G606, 'Lookup Values'!$D$2:$E$8, 2)</f>
        <v>Fri</v>
      </c>
      <c r="I606" s="80" t="s">
        <v>32</v>
      </c>
      <c r="J606" s="80" t="s">
        <v>33</v>
      </c>
      <c r="K606" s="80" t="s">
        <v>31</v>
      </c>
      <c r="L606" s="80" t="s">
        <v>10</v>
      </c>
      <c r="M606" s="82">
        <v>90</v>
      </c>
      <c r="N606" s="82">
        <f>IF($O606="Income",$M606*'Lookup Values'!$H$3,$M606*'Lookup Values'!$H$2)</f>
        <v>7.7624999999999993</v>
      </c>
      <c r="O606" s="80" t="str">
        <f t="shared" si="49"/>
        <v>Expense</v>
      </c>
    </row>
    <row r="607" spans="1:15" x14ac:dyDescent="0.25">
      <c r="A607" s="80">
        <v>606</v>
      </c>
      <c r="B607" s="81">
        <v>40365</v>
      </c>
      <c r="C607" s="64">
        <f t="shared" si="45"/>
        <v>2010</v>
      </c>
      <c r="D607" s="64">
        <f t="shared" si="46"/>
        <v>7</v>
      </c>
      <c r="E607" s="64" t="str">
        <f>VLOOKUP($D607,'Lookup Values'!$A$2:$B$13,2)</f>
        <v>Jul</v>
      </c>
      <c r="F607" s="64">
        <f t="shared" si="47"/>
        <v>6</v>
      </c>
      <c r="G607" s="64">
        <f t="shared" si="48"/>
        <v>3</v>
      </c>
      <c r="H607" s="64" t="str">
        <f>VLOOKUP($G607, 'Lookup Values'!$D$2:$E$8, 2)</f>
        <v>Tue</v>
      </c>
      <c r="I607" s="80" t="s">
        <v>8</v>
      </c>
      <c r="J607" s="80" t="s">
        <v>22</v>
      </c>
      <c r="K607" s="80" t="s">
        <v>21</v>
      </c>
      <c r="L607" s="80" t="s">
        <v>23</v>
      </c>
      <c r="M607" s="82">
        <v>435</v>
      </c>
      <c r="N607" s="82">
        <f>IF($O607="Income",$M607*'Lookup Values'!$H$3,$M607*'Lookup Values'!$H$2)</f>
        <v>37.518749999999997</v>
      </c>
      <c r="O607" s="80" t="str">
        <f t="shared" si="49"/>
        <v>Expense</v>
      </c>
    </row>
    <row r="608" spans="1:15" x14ac:dyDescent="0.25">
      <c r="A608" s="80">
        <v>607</v>
      </c>
      <c r="B608" s="81">
        <v>40366</v>
      </c>
      <c r="C608" s="64">
        <f t="shared" si="45"/>
        <v>2010</v>
      </c>
      <c r="D608" s="64">
        <f t="shared" si="46"/>
        <v>7</v>
      </c>
      <c r="E608" s="64" t="str">
        <f>VLOOKUP($D608,'Lookup Values'!$A$2:$B$13,2)</f>
        <v>Jul</v>
      </c>
      <c r="F608" s="64">
        <f t="shared" si="47"/>
        <v>7</v>
      </c>
      <c r="G608" s="64">
        <f t="shared" si="48"/>
        <v>4</v>
      </c>
      <c r="H608" s="64" t="str">
        <f>VLOOKUP($G608, 'Lookup Values'!$D$2:$E$8, 2)</f>
        <v>Wed</v>
      </c>
      <c r="I608" s="80" t="s">
        <v>15</v>
      </c>
      <c r="J608" s="80" t="s">
        <v>35</v>
      </c>
      <c r="K608" s="80" t="s">
        <v>34</v>
      </c>
      <c r="L608" s="80" t="s">
        <v>23</v>
      </c>
      <c r="M608" s="82">
        <v>322</v>
      </c>
      <c r="N608" s="82">
        <f>IF($O608="Income",$M608*'Lookup Values'!$H$3,$M608*'Lookup Values'!$H$2)</f>
        <v>27.772499999999997</v>
      </c>
      <c r="O608" s="80" t="str">
        <f t="shared" si="49"/>
        <v>Expense</v>
      </c>
    </row>
    <row r="609" spans="1:15" x14ac:dyDescent="0.25">
      <c r="A609" s="80">
        <v>608</v>
      </c>
      <c r="B609" s="81">
        <v>40374</v>
      </c>
      <c r="C609" s="64">
        <f t="shared" si="45"/>
        <v>2010</v>
      </c>
      <c r="D609" s="64">
        <f t="shared" si="46"/>
        <v>7</v>
      </c>
      <c r="E609" s="64" t="str">
        <f>VLOOKUP($D609,'Lookup Values'!$A$2:$B$13,2)</f>
        <v>Jul</v>
      </c>
      <c r="F609" s="64">
        <f t="shared" si="47"/>
        <v>15</v>
      </c>
      <c r="G609" s="64">
        <f t="shared" si="48"/>
        <v>5</v>
      </c>
      <c r="H609" s="64" t="str">
        <f>VLOOKUP($G609, 'Lookup Values'!$D$2:$E$8, 2)</f>
        <v>Thu</v>
      </c>
      <c r="I609" s="80" t="s">
        <v>12</v>
      </c>
      <c r="J609" s="80" t="s">
        <v>13</v>
      </c>
      <c r="K609" s="80" t="s">
        <v>11</v>
      </c>
      <c r="L609" s="80" t="s">
        <v>10</v>
      </c>
      <c r="M609" s="82">
        <v>400</v>
      </c>
      <c r="N609" s="82">
        <f>IF($O609="Income",$M609*'Lookup Values'!$H$3,$M609*'Lookup Values'!$H$2)</f>
        <v>34.5</v>
      </c>
      <c r="O609" s="80" t="str">
        <f t="shared" si="49"/>
        <v>Expense</v>
      </c>
    </row>
    <row r="610" spans="1:15" x14ac:dyDescent="0.25">
      <c r="A610" s="80">
        <v>609</v>
      </c>
      <c r="B610" s="81">
        <v>40375</v>
      </c>
      <c r="C610" s="64">
        <f t="shared" si="45"/>
        <v>2010</v>
      </c>
      <c r="D610" s="64">
        <f t="shared" si="46"/>
        <v>7</v>
      </c>
      <c r="E610" s="64" t="str">
        <f>VLOOKUP($D610,'Lookup Values'!$A$2:$B$13,2)</f>
        <v>Jul</v>
      </c>
      <c r="F610" s="64">
        <f t="shared" si="47"/>
        <v>16</v>
      </c>
      <c r="G610" s="64">
        <f t="shared" si="48"/>
        <v>6</v>
      </c>
      <c r="H610" s="64" t="str">
        <f>VLOOKUP($G610, 'Lookup Values'!$D$2:$E$8, 2)</f>
        <v>Fri</v>
      </c>
      <c r="I610" s="80" t="s">
        <v>12</v>
      </c>
      <c r="J610" s="80" t="s">
        <v>37</v>
      </c>
      <c r="K610" s="80" t="s">
        <v>36</v>
      </c>
      <c r="L610" s="80" t="s">
        <v>23</v>
      </c>
      <c r="M610" s="82">
        <v>282</v>
      </c>
      <c r="N610" s="82">
        <f>IF($O610="Income",$M610*'Lookup Values'!$H$3,$M610*'Lookup Values'!$H$2)</f>
        <v>24.322499999999998</v>
      </c>
      <c r="O610" s="80" t="str">
        <f t="shared" si="49"/>
        <v>Expense</v>
      </c>
    </row>
    <row r="611" spans="1:15" x14ac:dyDescent="0.25">
      <c r="A611" s="80">
        <v>610</v>
      </c>
      <c r="B611" s="81">
        <v>40377</v>
      </c>
      <c r="C611" s="64">
        <f t="shared" si="45"/>
        <v>2010</v>
      </c>
      <c r="D611" s="64">
        <f t="shared" si="46"/>
        <v>7</v>
      </c>
      <c r="E611" s="64" t="str">
        <f>VLOOKUP($D611,'Lookup Values'!$A$2:$B$13,2)</f>
        <v>Jul</v>
      </c>
      <c r="F611" s="64">
        <f t="shared" si="47"/>
        <v>18</v>
      </c>
      <c r="G611" s="64">
        <f t="shared" si="48"/>
        <v>1</v>
      </c>
      <c r="H611" s="64" t="str">
        <f>VLOOKUP($G611, 'Lookup Values'!$D$2:$E$8, 2)</f>
        <v>Sun</v>
      </c>
      <c r="I611" s="80" t="s">
        <v>32</v>
      </c>
      <c r="J611" s="80" t="s">
        <v>33</v>
      </c>
      <c r="K611" s="80" t="s">
        <v>31</v>
      </c>
      <c r="L611" s="80" t="s">
        <v>23</v>
      </c>
      <c r="M611" s="82">
        <v>208</v>
      </c>
      <c r="N611" s="82">
        <f>IF($O611="Income",$M611*'Lookup Values'!$H$3,$M611*'Lookup Values'!$H$2)</f>
        <v>17.939999999999998</v>
      </c>
      <c r="O611" s="80" t="str">
        <f t="shared" si="49"/>
        <v>Expense</v>
      </c>
    </row>
    <row r="612" spans="1:15" x14ac:dyDescent="0.25">
      <c r="A612" s="80">
        <v>611</v>
      </c>
      <c r="B612" s="81">
        <v>40378</v>
      </c>
      <c r="C612" s="64">
        <f t="shared" si="45"/>
        <v>2010</v>
      </c>
      <c r="D612" s="64">
        <f t="shared" si="46"/>
        <v>7</v>
      </c>
      <c r="E612" s="64" t="str">
        <f>VLOOKUP($D612,'Lookup Values'!$A$2:$B$13,2)</f>
        <v>Jul</v>
      </c>
      <c r="F612" s="64">
        <f t="shared" si="47"/>
        <v>19</v>
      </c>
      <c r="G612" s="64">
        <f t="shared" si="48"/>
        <v>2</v>
      </c>
      <c r="H612" s="64" t="str">
        <f>VLOOKUP($G612, 'Lookup Values'!$D$2:$E$8, 2)</f>
        <v>Mon</v>
      </c>
      <c r="I612" s="80" t="s">
        <v>39</v>
      </c>
      <c r="J612" s="80" t="s">
        <v>40</v>
      </c>
      <c r="K612" s="80" t="s">
        <v>38</v>
      </c>
      <c r="L612" s="80" t="s">
        <v>23</v>
      </c>
      <c r="M612" s="82">
        <v>401</v>
      </c>
      <c r="N612" s="82">
        <f>IF($O612="Income",$M612*'Lookup Values'!$H$3,$M612*'Lookup Values'!$H$2)</f>
        <v>34.58625</v>
      </c>
      <c r="O612" s="80" t="str">
        <f t="shared" si="49"/>
        <v>Expense</v>
      </c>
    </row>
    <row r="613" spans="1:15" x14ac:dyDescent="0.25">
      <c r="A613" s="80">
        <v>612</v>
      </c>
      <c r="B613" s="81">
        <v>40385</v>
      </c>
      <c r="C613" s="64">
        <f t="shared" si="45"/>
        <v>2010</v>
      </c>
      <c r="D613" s="64">
        <f t="shared" si="46"/>
        <v>7</v>
      </c>
      <c r="E613" s="64" t="str">
        <f>VLOOKUP($D613,'Lookup Values'!$A$2:$B$13,2)</f>
        <v>Jul</v>
      </c>
      <c r="F613" s="64">
        <f t="shared" si="47"/>
        <v>26</v>
      </c>
      <c r="G613" s="64">
        <f t="shared" si="48"/>
        <v>2</v>
      </c>
      <c r="H613" s="64" t="str">
        <f>VLOOKUP($G613, 'Lookup Values'!$D$2:$E$8, 2)</f>
        <v>Mon</v>
      </c>
      <c r="I613" s="80" t="s">
        <v>15</v>
      </c>
      <c r="J613" s="80" t="s">
        <v>16</v>
      </c>
      <c r="K613" s="80" t="s">
        <v>14</v>
      </c>
      <c r="L613" s="80" t="s">
        <v>23</v>
      </c>
      <c r="M613" s="82">
        <v>73</v>
      </c>
      <c r="N613" s="82">
        <f>IF($O613="Income",$M613*'Lookup Values'!$H$3,$M613*'Lookup Values'!$H$2)</f>
        <v>6.2962499999999997</v>
      </c>
      <c r="O613" s="80" t="str">
        <f t="shared" si="49"/>
        <v>Expense</v>
      </c>
    </row>
    <row r="614" spans="1:15" x14ac:dyDescent="0.25">
      <c r="A614" s="80">
        <v>613</v>
      </c>
      <c r="B614" s="81">
        <v>40386</v>
      </c>
      <c r="C614" s="64">
        <f t="shared" si="45"/>
        <v>2010</v>
      </c>
      <c r="D614" s="64">
        <f t="shared" si="46"/>
        <v>7</v>
      </c>
      <c r="E614" s="64" t="str">
        <f>VLOOKUP($D614,'Lookup Values'!$A$2:$B$13,2)</f>
        <v>Jul</v>
      </c>
      <c r="F614" s="64">
        <f t="shared" si="47"/>
        <v>27</v>
      </c>
      <c r="G614" s="64">
        <f t="shared" si="48"/>
        <v>3</v>
      </c>
      <c r="H614" s="64" t="str">
        <f>VLOOKUP($G614, 'Lookup Values'!$D$2:$E$8, 2)</f>
        <v>Tue</v>
      </c>
      <c r="I614" s="80" t="s">
        <v>42</v>
      </c>
      <c r="J614" s="80" t="s">
        <v>43</v>
      </c>
      <c r="K614" s="80" t="s">
        <v>41</v>
      </c>
      <c r="L614" s="80" t="s">
        <v>23</v>
      </c>
      <c r="M614" s="82">
        <v>149</v>
      </c>
      <c r="N614" s="82">
        <f>IF($O614="Income",$M614*'Lookup Values'!$H$3,$M614*'Lookup Values'!$H$2)</f>
        <v>12.851249999999999</v>
      </c>
      <c r="O614" s="80" t="str">
        <f t="shared" si="49"/>
        <v>Expense</v>
      </c>
    </row>
    <row r="615" spans="1:15" x14ac:dyDescent="0.25">
      <c r="A615" s="80">
        <v>614</v>
      </c>
      <c r="B615" s="81">
        <v>40388</v>
      </c>
      <c r="C615" s="64">
        <f t="shared" si="45"/>
        <v>2010</v>
      </c>
      <c r="D615" s="64">
        <f t="shared" si="46"/>
        <v>7</v>
      </c>
      <c r="E615" s="64" t="str">
        <f>VLOOKUP($D615,'Lookup Values'!$A$2:$B$13,2)</f>
        <v>Jul</v>
      </c>
      <c r="F615" s="64">
        <f t="shared" si="47"/>
        <v>29</v>
      </c>
      <c r="G615" s="64">
        <f t="shared" si="48"/>
        <v>5</v>
      </c>
      <c r="H615" s="64" t="str">
        <f>VLOOKUP($G615, 'Lookup Values'!$D$2:$E$8, 2)</f>
        <v>Thu</v>
      </c>
      <c r="I615" s="80" t="s">
        <v>8</v>
      </c>
      <c r="J615" s="80" t="s">
        <v>22</v>
      </c>
      <c r="K615" s="80" t="s">
        <v>21</v>
      </c>
      <c r="L615" s="80" t="s">
        <v>23</v>
      </c>
      <c r="M615" s="82">
        <v>126</v>
      </c>
      <c r="N615" s="82">
        <f>IF($O615="Income",$M615*'Lookup Values'!$H$3,$M615*'Lookup Values'!$H$2)</f>
        <v>10.8675</v>
      </c>
      <c r="O615" s="80" t="str">
        <f t="shared" si="49"/>
        <v>Expense</v>
      </c>
    </row>
    <row r="616" spans="1:15" x14ac:dyDescent="0.25">
      <c r="A616" s="80">
        <v>615</v>
      </c>
      <c r="B616" s="81">
        <v>40389</v>
      </c>
      <c r="C616" s="64">
        <f t="shared" si="45"/>
        <v>2010</v>
      </c>
      <c r="D616" s="64">
        <f t="shared" si="46"/>
        <v>7</v>
      </c>
      <c r="E616" s="64" t="str">
        <f>VLOOKUP($D616,'Lookup Values'!$A$2:$B$13,2)</f>
        <v>Jul</v>
      </c>
      <c r="F616" s="64">
        <f t="shared" si="47"/>
        <v>30</v>
      </c>
      <c r="G616" s="64">
        <f t="shared" si="48"/>
        <v>6</v>
      </c>
      <c r="H616" s="64" t="str">
        <f>VLOOKUP($G616, 'Lookup Values'!$D$2:$E$8, 2)</f>
        <v>Fri</v>
      </c>
      <c r="I616" s="80" t="s">
        <v>15</v>
      </c>
      <c r="J616" s="80" t="s">
        <v>16</v>
      </c>
      <c r="K616" s="80" t="s">
        <v>14</v>
      </c>
      <c r="L616" s="80" t="s">
        <v>23</v>
      </c>
      <c r="M616" s="82">
        <v>331</v>
      </c>
      <c r="N616" s="82">
        <f>IF($O616="Income",$M616*'Lookup Values'!$H$3,$M616*'Lookup Values'!$H$2)</f>
        <v>28.548749999999998</v>
      </c>
      <c r="O616" s="80" t="str">
        <f t="shared" si="49"/>
        <v>Expense</v>
      </c>
    </row>
    <row r="617" spans="1:15" x14ac:dyDescent="0.25">
      <c r="A617" s="80">
        <v>616</v>
      </c>
      <c r="B617" s="81">
        <v>40393</v>
      </c>
      <c r="C617" s="64">
        <f t="shared" si="45"/>
        <v>2010</v>
      </c>
      <c r="D617" s="64">
        <f t="shared" si="46"/>
        <v>8</v>
      </c>
      <c r="E617" s="64" t="str">
        <f>VLOOKUP($D617,'Lookup Values'!$A$2:$B$13,2)</f>
        <v>Aug</v>
      </c>
      <c r="F617" s="64">
        <f t="shared" si="47"/>
        <v>3</v>
      </c>
      <c r="G617" s="64">
        <f t="shared" si="48"/>
        <v>3</v>
      </c>
      <c r="H617" s="64" t="str">
        <f>VLOOKUP($G617, 'Lookup Values'!$D$2:$E$8, 2)</f>
        <v>Tue</v>
      </c>
      <c r="I617" s="80" t="s">
        <v>12</v>
      </c>
      <c r="J617" s="80" t="s">
        <v>25</v>
      </c>
      <c r="K617" s="80" t="s">
        <v>24</v>
      </c>
      <c r="L617" s="80" t="s">
        <v>23</v>
      </c>
      <c r="M617" s="82">
        <v>49</v>
      </c>
      <c r="N617" s="82">
        <f>IF($O617="Income",$M617*'Lookup Values'!$H$3,$M617*'Lookup Values'!$H$2)</f>
        <v>4.2262499999999994</v>
      </c>
      <c r="O617" s="80" t="str">
        <f t="shared" si="49"/>
        <v>Expense</v>
      </c>
    </row>
    <row r="618" spans="1:15" x14ac:dyDescent="0.25">
      <c r="A618" s="80">
        <v>617</v>
      </c>
      <c r="B618" s="81">
        <v>40395</v>
      </c>
      <c r="C618" s="64">
        <f t="shared" si="45"/>
        <v>2010</v>
      </c>
      <c r="D618" s="64">
        <f t="shared" si="46"/>
        <v>8</v>
      </c>
      <c r="E618" s="64" t="str">
        <f>VLOOKUP($D618,'Lookup Values'!$A$2:$B$13,2)</f>
        <v>Aug</v>
      </c>
      <c r="F618" s="64">
        <f t="shared" si="47"/>
        <v>5</v>
      </c>
      <c r="G618" s="64">
        <f t="shared" si="48"/>
        <v>5</v>
      </c>
      <c r="H618" s="64" t="str">
        <f>VLOOKUP($G618, 'Lookup Values'!$D$2:$E$8, 2)</f>
        <v>Thu</v>
      </c>
      <c r="I618" s="80" t="s">
        <v>47</v>
      </c>
      <c r="J618" s="80" t="s">
        <v>80</v>
      </c>
      <c r="K618" s="80" t="s">
        <v>81</v>
      </c>
      <c r="L618" s="80" t="s">
        <v>10</v>
      </c>
      <c r="M618" s="82">
        <v>325</v>
      </c>
      <c r="N618" s="82">
        <f>IF($O618="Income",$M618*'Lookup Values'!$H$3,$M618*'Lookup Values'!$H$2)</f>
        <v>123.5</v>
      </c>
      <c r="O618" s="80" t="str">
        <f t="shared" si="49"/>
        <v>Income</v>
      </c>
    </row>
    <row r="619" spans="1:15" x14ac:dyDescent="0.25">
      <c r="A619" s="80">
        <v>618</v>
      </c>
      <c r="B619" s="81">
        <v>40401</v>
      </c>
      <c r="C619" s="64">
        <f t="shared" si="45"/>
        <v>2010</v>
      </c>
      <c r="D619" s="64">
        <f t="shared" si="46"/>
        <v>8</v>
      </c>
      <c r="E619" s="64" t="str">
        <f>VLOOKUP($D619,'Lookup Values'!$A$2:$B$13,2)</f>
        <v>Aug</v>
      </c>
      <c r="F619" s="64">
        <f t="shared" si="47"/>
        <v>11</v>
      </c>
      <c r="G619" s="64">
        <f t="shared" si="48"/>
        <v>4</v>
      </c>
      <c r="H619" s="64" t="str">
        <f>VLOOKUP($G619, 'Lookup Values'!$D$2:$E$8, 2)</f>
        <v>Wed</v>
      </c>
      <c r="I619" s="80" t="s">
        <v>47</v>
      </c>
      <c r="J619" s="80" t="s">
        <v>80</v>
      </c>
      <c r="K619" s="80" t="s">
        <v>81</v>
      </c>
      <c r="L619" s="80" t="s">
        <v>23</v>
      </c>
      <c r="M619" s="82">
        <v>75</v>
      </c>
      <c r="N619" s="82">
        <f>IF($O619="Income",$M619*'Lookup Values'!$H$3,$M619*'Lookup Values'!$H$2)</f>
        <v>28.5</v>
      </c>
      <c r="O619" s="80" t="str">
        <f t="shared" si="49"/>
        <v>Income</v>
      </c>
    </row>
    <row r="620" spans="1:15" x14ac:dyDescent="0.25">
      <c r="A620" s="80">
        <v>619</v>
      </c>
      <c r="B620" s="81">
        <v>40402</v>
      </c>
      <c r="C620" s="64">
        <f t="shared" si="45"/>
        <v>2010</v>
      </c>
      <c r="D620" s="64">
        <f t="shared" si="46"/>
        <v>8</v>
      </c>
      <c r="E620" s="64" t="str">
        <f>VLOOKUP($D620,'Lookup Values'!$A$2:$B$13,2)</f>
        <v>Aug</v>
      </c>
      <c r="F620" s="64">
        <f t="shared" si="47"/>
        <v>12</v>
      </c>
      <c r="G620" s="64">
        <f t="shared" si="48"/>
        <v>5</v>
      </c>
      <c r="H620" s="64" t="str">
        <f>VLOOKUP($G620, 'Lookup Values'!$D$2:$E$8, 2)</f>
        <v>Thu</v>
      </c>
      <c r="I620" s="80" t="s">
        <v>47</v>
      </c>
      <c r="J620" s="80" t="s">
        <v>76</v>
      </c>
      <c r="K620" s="80" t="s">
        <v>77</v>
      </c>
      <c r="L620" s="80" t="s">
        <v>10</v>
      </c>
      <c r="M620" s="82">
        <v>200</v>
      </c>
      <c r="N620" s="82">
        <f>IF($O620="Income",$M620*'Lookup Values'!$H$3,$M620*'Lookup Values'!$H$2)</f>
        <v>76</v>
      </c>
      <c r="O620" s="80" t="str">
        <f t="shared" si="49"/>
        <v>Income</v>
      </c>
    </row>
    <row r="621" spans="1:15" x14ac:dyDescent="0.25">
      <c r="A621" s="80">
        <v>620</v>
      </c>
      <c r="B621" s="81">
        <v>40403</v>
      </c>
      <c r="C621" s="64">
        <f t="shared" si="45"/>
        <v>2010</v>
      </c>
      <c r="D621" s="64">
        <f t="shared" si="46"/>
        <v>8</v>
      </c>
      <c r="E621" s="64" t="str">
        <f>VLOOKUP($D621,'Lookup Values'!$A$2:$B$13,2)</f>
        <v>Aug</v>
      </c>
      <c r="F621" s="64">
        <f t="shared" si="47"/>
        <v>13</v>
      </c>
      <c r="G621" s="64">
        <f t="shared" si="48"/>
        <v>6</v>
      </c>
      <c r="H621" s="64" t="str">
        <f>VLOOKUP($G621, 'Lookup Values'!$D$2:$E$8, 2)</f>
        <v>Fri</v>
      </c>
      <c r="I621" s="80" t="s">
        <v>12</v>
      </c>
      <c r="J621" s="80" t="s">
        <v>37</v>
      </c>
      <c r="K621" s="80" t="s">
        <v>36</v>
      </c>
      <c r="L621" s="80" t="s">
        <v>23</v>
      </c>
      <c r="M621" s="82">
        <v>426</v>
      </c>
      <c r="N621" s="82">
        <f>IF($O621="Income",$M621*'Lookup Values'!$H$3,$M621*'Lookup Values'!$H$2)</f>
        <v>36.7425</v>
      </c>
      <c r="O621" s="80" t="str">
        <f t="shared" si="49"/>
        <v>Expense</v>
      </c>
    </row>
    <row r="622" spans="1:15" x14ac:dyDescent="0.25">
      <c r="A622" s="80">
        <v>621</v>
      </c>
      <c r="B622" s="81">
        <v>40403</v>
      </c>
      <c r="C622" s="64">
        <f t="shared" si="45"/>
        <v>2010</v>
      </c>
      <c r="D622" s="64">
        <f t="shared" si="46"/>
        <v>8</v>
      </c>
      <c r="E622" s="64" t="str">
        <f>VLOOKUP($D622,'Lookup Values'!$A$2:$B$13,2)</f>
        <v>Aug</v>
      </c>
      <c r="F622" s="64">
        <f t="shared" si="47"/>
        <v>13</v>
      </c>
      <c r="G622" s="64">
        <f t="shared" si="48"/>
        <v>6</v>
      </c>
      <c r="H622" s="64" t="str">
        <f>VLOOKUP($G622, 'Lookup Values'!$D$2:$E$8, 2)</f>
        <v>Fri</v>
      </c>
      <c r="I622" s="80" t="s">
        <v>18</v>
      </c>
      <c r="J622" s="80" t="s">
        <v>30</v>
      </c>
      <c r="K622" s="80" t="s">
        <v>29</v>
      </c>
      <c r="L622" s="80" t="s">
        <v>10</v>
      </c>
      <c r="M622" s="82">
        <v>448</v>
      </c>
      <c r="N622" s="82">
        <f>IF($O622="Income",$M622*'Lookup Values'!$H$3,$M622*'Lookup Values'!$H$2)</f>
        <v>38.64</v>
      </c>
      <c r="O622" s="80" t="str">
        <f t="shared" si="49"/>
        <v>Expense</v>
      </c>
    </row>
    <row r="623" spans="1:15" x14ac:dyDescent="0.25">
      <c r="A623" s="80">
        <v>622</v>
      </c>
      <c r="B623" s="81">
        <v>40408</v>
      </c>
      <c r="C623" s="64">
        <f t="shared" si="45"/>
        <v>2010</v>
      </c>
      <c r="D623" s="64">
        <f t="shared" si="46"/>
        <v>8</v>
      </c>
      <c r="E623" s="64" t="str">
        <f>VLOOKUP($D623,'Lookup Values'!$A$2:$B$13,2)</f>
        <v>Aug</v>
      </c>
      <c r="F623" s="64">
        <f t="shared" si="47"/>
        <v>18</v>
      </c>
      <c r="G623" s="64">
        <f t="shared" si="48"/>
        <v>4</v>
      </c>
      <c r="H623" s="64" t="str">
        <f>VLOOKUP($G623, 'Lookup Values'!$D$2:$E$8, 2)</f>
        <v>Wed</v>
      </c>
      <c r="I623" s="80" t="s">
        <v>39</v>
      </c>
      <c r="J623" s="80" t="s">
        <v>40</v>
      </c>
      <c r="K623" s="80" t="s">
        <v>38</v>
      </c>
      <c r="L623" s="80" t="s">
        <v>23</v>
      </c>
      <c r="M623" s="82">
        <v>69</v>
      </c>
      <c r="N623" s="82">
        <f>IF($O623="Income",$M623*'Lookup Values'!$H$3,$M623*'Lookup Values'!$H$2)</f>
        <v>5.9512499999999999</v>
      </c>
      <c r="O623" s="80" t="str">
        <f t="shared" si="49"/>
        <v>Expense</v>
      </c>
    </row>
    <row r="624" spans="1:15" x14ac:dyDescent="0.25">
      <c r="A624" s="80">
        <v>623</v>
      </c>
      <c r="B624" s="81">
        <v>40408</v>
      </c>
      <c r="C624" s="64">
        <f t="shared" si="45"/>
        <v>2010</v>
      </c>
      <c r="D624" s="64">
        <f t="shared" si="46"/>
        <v>8</v>
      </c>
      <c r="E624" s="64" t="str">
        <f>VLOOKUP($D624,'Lookup Values'!$A$2:$B$13,2)</f>
        <v>Aug</v>
      </c>
      <c r="F624" s="64">
        <f t="shared" si="47"/>
        <v>18</v>
      </c>
      <c r="G624" s="64">
        <f t="shared" si="48"/>
        <v>4</v>
      </c>
      <c r="H624" s="64" t="str">
        <f>VLOOKUP($G624, 'Lookup Values'!$D$2:$E$8, 2)</f>
        <v>Wed</v>
      </c>
      <c r="I624" s="80" t="s">
        <v>12</v>
      </c>
      <c r="J624" s="80" t="s">
        <v>37</v>
      </c>
      <c r="K624" s="80" t="s">
        <v>36</v>
      </c>
      <c r="L624" s="80" t="s">
        <v>20</v>
      </c>
      <c r="M624" s="82">
        <v>445</v>
      </c>
      <c r="N624" s="82">
        <f>IF($O624="Income",$M624*'Lookup Values'!$H$3,$M624*'Lookup Values'!$H$2)</f>
        <v>38.381249999999994</v>
      </c>
      <c r="O624" s="80" t="str">
        <f t="shared" si="49"/>
        <v>Expense</v>
      </c>
    </row>
    <row r="625" spans="1:15" x14ac:dyDescent="0.25">
      <c r="A625" s="80">
        <v>624</v>
      </c>
      <c r="B625" s="81">
        <v>40410</v>
      </c>
      <c r="C625" s="64">
        <f t="shared" si="45"/>
        <v>2010</v>
      </c>
      <c r="D625" s="64">
        <f t="shared" si="46"/>
        <v>8</v>
      </c>
      <c r="E625" s="64" t="str">
        <f>VLOOKUP($D625,'Lookup Values'!$A$2:$B$13,2)</f>
        <v>Aug</v>
      </c>
      <c r="F625" s="64">
        <f t="shared" si="47"/>
        <v>20</v>
      </c>
      <c r="G625" s="64">
        <f t="shared" si="48"/>
        <v>6</v>
      </c>
      <c r="H625" s="64" t="str">
        <f>VLOOKUP($G625, 'Lookup Values'!$D$2:$E$8, 2)</f>
        <v>Fri</v>
      </c>
      <c r="I625" s="80" t="s">
        <v>47</v>
      </c>
      <c r="J625" s="80" t="s">
        <v>76</v>
      </c>
      <c r="K625" s="80" t="s">
        <v>77</v>
      </c>
      <c r="L625" s="80" t="s">
        <v>20</v>
      </c>
      <c r="M625" s="82">
        <v>92</v>
      </c>
      <c r="N625" s="82">
        <f>IF($O625="Income",$M625*'Lookup Values'!$H$3,$M625*'Lookup Values'!$H$2)</f>
        <v>34.96</v>
      </c>
      <c r="O625" s="80" t="str">
        <f t="shared" si="49"/>
        <v>Income</v>
      </c>
    </row>
    <row r="626" spans="1:15" x14ac:dyDescent="0.25">
      <c r="A626" s="80">
        <v>625</v>
      </c>
      <c r="B626" s="81">
        <v>40410</v>
      </c>
      <c r="C626" s="64">
        <f t="shared" si="45"/>
        <v>2010</v>
      </c>
      <c r="D626" s="64">
        <f t="shared" si="46"/>
        <v>8</v>
      </c>
      <c r="E626" s="64" t="str">
        <f>VLOOKUP($D626,'Lookup Values'!$A$2:$B$13,2)</f>
        <v>Aug</v>
      </c>
      <c r="F626" s="64">
        <f t="shared" si="47"/>
        <v>20</v>
      </c>
      <c r="G626" s="64">
        <f t="shared" si="48"/>
        <v>6</v>
      </c>
      <c r="H626" s="64" t="str">
        <f>VLOOKUP($G626, 'Lookup Values'!$D$2:$E$8, 2)</f>
        <v>Fri</v>
      </c>
      <c r="I626" s="80" t="s">
        <v>12</v>
      </c>
      <c r="J626" s="80" t="s">
        <v>25</v>
      </c>
      <c r="K626" s="80" t="s">
        <v>24</v>
      </c>
      <c r="L626" s="80" t="s">
        <v>10</v>
      </c>
      <c r="M626" s="82">
        <v>338</v>
      </c>
      <c r="N626" s="82">
        <f>IF($O626="Income",$M626*'Lookup Values'!$H$3,$M626*'Lookup Values'!$H$2)</f>
        <v>29.152499999999996</v>
      </c>
      <c r="O626" s="80" t="str">
        <f t="shared" si="49"/>
        <v>Expense</v>
      </c>
    </row>
    <row r="627" spans="1:15" x14ac:dyDescent="0.25">
      <c r="A627" s="80">
        <v>626</v>
      </c>
      <c r="B627" s="81">
        <v>40411</v>
      </c>
      <c r="C627" s="64">
        <f t="shared" si="45"/>
        <v>2010</v>
      </c>
      <c r="D627" s="64">
        <f t="shared" si="46"/>
        <v>8</v>
      </c>
      <c r="E627" s="64" t="str">
        <f>VLOOKUP($D627,'Lookup Values'!$A$2:$B$13,2)</f>
        <v>Aug</v>
      </c>
      <c r="F627" s="64">
        <f t="shared" si="47"/>
        <v>21</v>
      </c>
      <c r="G627" s="64">
        <f t="shared" si="48"/>
        <v>7</v>
      </c>
      <c r="H627" s="64" t="str">
        <f>VLOOKUP($G627, 'Lookup Values'!$D$2:$E$8, 2)</f>
        <v>Sat</v>
      </c>
      <c r="I627" s="80" t="s">
        <v>27</v>
      </c>
      <c r="J627" s="80" t="s">
        <v>28</v>
      </c>
      <c r="K627" s="80" t="s">
        <v>26</v>
      </c>
      <c r="L627" s="80" t="s">
        <v>23</v>
      </c>
      <c r="M627" s="82">
        <v>160</v>
      </c>
      <c r="N627" s="82">
        <f>IF($O627="Income",$M627*'Lookup Values'!$H$3,$M627*'Lookup Values'!$H$2)</f>
        <v>13.799999999999999</v>
      </c>
      <c r="O627" s="80" t="str">
        <f t="shared" si="49"/>
        <v>Expense</v>
      </c>
    </row>
    <row r="628" spans="1:15" x14ac:dyDescent="0.25">
      <c r="A628" s="80">
        <v>627</v>
      </c>
      <c r="B628" s="81">
        <v>40412</v>
      </c>
      <c r="C628" s="64">
        <f t="shared" si="45"/>
        <v>2010</v>
      </c>
      <c r="D628" s="64">
        <f t="shared" si="46"/>
        <v>8</v>
      </c>
      <c r="E628" s="64" t="str">
        <f>VLOOKUP($D628,'Lookup Values'!$A$2:$B$13,2)</f>
        <v>Aug</v>
      </c>
      <c r="F628" s="64">
        <f t="shared" si="47"/>
        <v>22</v>
      </c>
      <c r="G628" s="64">
        <f t="shared" si="48"/>
        <v>1</v>
      </c>
      <c r="H628" s="64" t="str">
        <f>VLOOKUP($G628, 'Lookup Values'!$D$2:$E$8, 2)</f>
        <v>Sun</v>
      </c>
      <c r="I628" s="80" t="s">
        <v>42</v>
      </c>
      <c r="J628" s="80" t="s">
        <v>43</v>
      </c>
      <c r="K628" s="80" t="s">
        <v>41</v>
      </c>
      <c r="L628" s="80" t="s">
        <v>10</v>
      </c>
      <c r="M628" s="82">
        <v>116</v>
      </c>
      <c r="N628" s="82">
        <f>IF($O628="Income",$M628*'Lookup Values'!$H$3,$M628*'Lookup Values'!$H$2)</f>
        <v>10.004999999999999</v>
      </c>
      <c r="O628" s="80" t="str">
        <f t="shared" si="49"/>
        <v>Expense</v>
      </c>
    </row>
    <row r="629" spans="1:15" x14ac:dyDescent="0.25">
      <c r="A629" s="80">
        <v>628</v>
      </c>
      <c r="B629" s="81">
        <v>40419</v>
      </c>
      <c r="C629" s="64">
        <f t="shared" si="45"/>
        <v>2010</v>
      </c>
      <c r="D629" s="64">
        <f t="shared" si="46"/>
        <v>8</v>
      </c>
      <c r="E629" s="64" t="str">
        <f>VLOOKUP($D629,'Lookup Values'!$A$2:$B$13,2)</f>
        <v>Aug</v>
      </c>
      <c r="F629" s="64">
        <f t="shared" si="47"/>
        <v>29</v>
      </c>
      <c r="G629" s="64">
        <f t="shared" si="48"/>
        <v>1</v>
      </c>
      <c r="H629" s="64" t="str">
        <f>VLOOKUP($G629, 'Lookup Values'!$D$2:$E$8, 2)</f>
        <v>Sun</v>
      </c>
      <c r="I629" s="80" t="s">
        <v>15</v>
      </c>
      <c r="J629" s="80" t="s">
        <v>16</v>
      </c>
      <c r="K629" s="80" t="s">
        <v>14</v>
      </c>
      <c r="L629" s="80" t="s">
        <v>10</v>
      </c>
      <c r="M629" s="82">
        <v>491</v>
      </c>
      <c r="N629" s="82">
        <f>IF($O629="Income",$M629*'Lookup Values'!$H$3,$M629*'Lookup Values'!$H$2)</f>
        <v>42.348749999999995</v>
      </c>
      <c r="O629" s="80" t="str">
        <f t="shared" si="49"/>
        <v>Expense</v>
      </c>
    </row>
    <row r="630" spans="1:15" x14ac:dyDescent="0.25">
      <c r="A630" s="80">
        <v>629</v>
      </c>
      <c r="B630" s="81">
        <v>40422</v>
      </c>
      <c r="C630" s="64">
        <f t="shared" si="45"/>
        <v>2010</v>
      </c>
      <c r="D630" s="64">
        <f t="shared" si="46"/>
        <v>9</v>
      </c>
      <c r="E630" s="64" t="str">
        <f>VLOOKUP($D630,'Lookup Values'!$A$2:$B$13,2)</f>
        <v>Sep</v>
      </c>
      <c r="F630" s="64">
        <f t="shared" si="47"/>
        <v>1</v>
      </c>
      <c r="G630" s="64">
        <f t="shared" si="48"/>
        <v>4</v>
      </c>
      <c r="H630" s="64" t="str">
        <f>VLOOKUP($G630, 'Lookup Values'!$D$2:$E$8, 2)</f>
        <v>Wed</v>
      </c>
      <c r="I630" s="80" t="s">
        <v>12</v>
      </c>
      <c r="J630" s="80" t="s">
        <v>13</v>
      </c>
      <c r="K630" s="80" t="s">
        <v>11</v>
      </c>
      <c r="L630" s="80" t="s">
        <v>10</v>
      </c>
      <c r="M630" s="82">
        <v>240</v>
      </c>
      <c r="N630" s="82">
        <f>IF($O630="Income",$M630*'Lookup Values'!$H$3,$M630*'Lookup Values'!$H$2)</f>
        <v>20.7</v>
      </c>
      <c r="O630" s="80" t="str">
        <f t="shared" si="49"/>
        <v>Expense</v>
      </c>
    </row>
    <row r="631" spans="1:15" x14ac:dyDescent="0.25">
      <c r="A631" s="80">
        <v>630</v>
      </c>
      <c r="B631" s="81">
        <v>40424</v>
      </c>
      <c r="C631" s="64">
        <f t="shared" si="45"/>
        <v>2010</v>
      </c>
      <c r="D631" s="64">
        <f t="shared" si="46"/>
        <v>9</v>
      </c>
      <c r="E631" s="64" t="str">
        <f>VLOOKUP($D631,'Lookup Values'!$A$2:$B$13,2)</f>
        <v>Sep</v>
      </c>
      <c r="F631" s="64">
        <f t="shared" si="47"/>
        <v>3</v>
      </c>
      <c r="G631" s="64">
        <f t="shared" si="48"/>
        <v>6</v>
      </c>
      <c r="H631" s="64" t="str">
        <f>VLOOKUP($G631, 'Lookup Values'!$D$2:$E$8, 2)</f>
        <v>Fri</v>
      </c>
      <c r="I631" s="80" t="s">
        <v>8</v>
      </c>
      <c r="J631" s="80" t="s">
        <v>22</v>
      </c>
      <c r="K631" s="80" t="s">
        <v>21</v>
      </c>
      <c r="L631" s="80" t="s">
        <v>23</v>
      </c>
      <c r="M631" s="82">
        <v>43</v>
      </c>
      <c r="N631" s="82">
        <f>IF($O631="Income",$M631*'Lookup Values'!$H$3,$M631*'Lookup Values'!$H$2)</f>
        <v>3.7087499999999998</v>
      </c>
      <c r="O631" s="80" t="str">
        <f t="shared" si="49"/>
        <v>Expense</v>
      </c>
    </row>
    <row r="632" spans="1:15" x14ac:dyDescent="0.25">
      <c r="A632" s="80">
        <v>631</v>
      </c>
      <c r="B632" s="81">
        <v>40426</v>
      </c>
      <c r="C632" s="64">
        <f t="shared" si="45"/>
        <v>2010</v>
      </c>
      <c r="D632" s="64">
        <f t="shared" si="46"/>
        <v>9</v>
      </c>
      <c r="E632" s="64" t="str">
        <f>VLOOKUP($D632,'Lookup Values'!$A$2:$B$13,2)</f>
        <v>Sep</v>
      </c>
      <c r="F632" s="64">
        <f t="shared" si="47"/>
        <v>5</v>
      </c>
      <c r="G632" s="64">
        <f t="shared" si="48"/>
        <v>1</v>
      </c>
      <c r="H632" s="64" t="str">
        <f>VLOOKUP($G632, 'Lookup Values'!$D$2:$E$8, 2)</f>
        <v>Sun</v>
      </c>
      <c r="I632" s="80" t="s">
        <v>15</v>
      </c>
      <c r="J632" s="80" t="s">
        <v>16</v>
      </c>
      <c r="K632" s="80" t="s">
        <v>14</v>
      </c>
      <c r="L632" s="80" t="s">
        <v>20</v>
      </c>
      <c r="M632" s="82">
        <v>137</v>
      </c>
      <c r="N632" s="82">
        <f>IF($O632="Income",$M632*'Lookup Values'!$H$3,$M632*'Lookup Values'!$H$2)</f>
        <v>11.816249999999998</v>
      </c>
      <c r="O632" s="80" t="str">
        <f t="shared" si="49"/>
        <v>Expense</v>
      </c>
    </row>
    <row r="633" spans="1:15" x14ac:dyDescent="0.25">
      <c r="A633" s="80">
        <v>632</v>
      </c>
      <c r="B633" s="81">
        <v>40426</v>
      </c>
      <c r="C633" s="64">
        <f t="shared" si="45"/>
        <v>2010</v>
      </c>
      <c r="D633" s="64">
        <f t="shared" si="46"/>
        <v>9</v>
      </c>
      <c r="E633" s="64" t="str">
        <f>VLOOKUP($D633,'Lookup Values'!$A$2:$B$13,2)</f>
        <v>Sep</v>
      </c>
      <c r="F633" s="64">
        <f t="shared" si="47"/>
        <v>5</v>
      </c>
      <c r="G633" s="64">
        <f t="shared" si="48"/>
        <v>1</v>
      </c>
      <c r="H633" s="64" t="str">
        <f>VLOOKUP($G633, 'Lookup Values'!$D$2:$E$8, 2)</f>
        <v>Sun</v>
      </c>
      <c r="I633" s="80" t="s">
        <v>8</v>
      </c>
      <c r="J633" s="80" t="s">
        <v>9</v>
      </c>
      <c r="K633" s="80" t="s">
        <v>7</v>
      </c>
      <c r="L633" s="80" t="s">
        <v>23</v>
      </c>
      <c r="M633" s="82">
        <v>162</v>
      </c>
      <c r="N633" s="82">
        <f>IF($O633="Income",$M633*'Lookup Values'!$H$3,$M633*'Lookup Values'!$H$2)</f>
        <v>13.972499999999998</v>
      </c>
      <c r="O633" s="80" t="str">
        <f t="shared" si="49"/>
        <v>Expense</v>
      </c>
    </row>
    <row r="634" spans="1:15" x14ac:dyDescent="0.25">
      <c r="A634" s="80">
        <v>633</v>
      </c>
      <c r="B634" s="81">
        <v>40428</v>
      </c>
      <c r="C634" s="64">
        <f t="shared" si="45"/>
        <v>2010</v>
      </c>
      <c r="D634" s="64">
        <f t="shared" si="46"/>
        <v>9</v>
      </c>
      <c r="E634" s="64" t="str">
        <f>VLOOKUP($D634,'Lookup Values'!$A$2:$B$13,2)</f>
        <v>Sep</v>
      </c>
      <c r="F634" s="64">
        <f t="shared" si="47"/>
        <v>7</v>
      </c>
      <c r="G634" s="64">
        <f t="shared" si="48"/>
        <v>3</v>
      </c>
      <c r="H634" s="64" t="str">
        <f>VLOOKUP($G634, 'Lookup Values'!$D$2:$E$8, 2)</f>
        <v>Tue</v>
      </c>
      <c r="I634" s="80" t="s">
        <v>8</v>
      </c>
      <c r="J634" s="80" t="s">
        <v>22</v>
      </c>
      <c r="K634" s="80" t="s">
        <v>21</v>
      </c>
      <c r="L634" s="80" t="s">
        <v>23</v>
      </c>
      <c r="M634" s="82">
        <v>481</v>
      </c>
      <c r="N634" s="82">
        <f>IF($O634="Income",$M634*'Lookup Values'!$H$3,$M634*'Lookup Values'!$H$2)</f>
        <v>41.486249999999998</v>
      </c>
      <c r="O634" s="80" t="str">
        <f t="shared" si="49"/>
        <v>Expense</v>
      </c>
    </row>
    <row r="635" spans="1:15" x14ac:dyDescent="0.25">
      <c r="A635" s="80">
        <v>634</v>
      </c>
      <c r="B635" s="81">
        <v>40435</v>
      </c>
      <c r="C635" s="64">
        <f t="shared" si="45"/>
        <v>2010</v>
      </c>
      <c r="D635" s="64">
        <f t="shared" si="46"/>
        <v>9</v>
      </c>
      <c r="E635" s="64" t="str">
        <f>VLOOKUP($D635,'Lookup Values'!$A$2:$B$13,2)</f>
        <v>Sep</v>
      </c>
      <c r="F635" s="64">
        <f t="shared" si="47"/>
        <v>14</v>
      </c>
      <c r="G635" s="64">
        <f t="shared" si="48"/>
        <v>3</v>
      </c>
      <c r="H635" s="64" t="str">
        <f>VLOOKUP($G635, 'Lookup Values'!$D$2:$E$8, 2)</f>
        <v>Tue</v>
      </c>
      <c r="I635" s="80" t="s">
        <v>18</v>
      </c>
      <c r="J635" s="80" t="s">
        <v>19</v>
      </c>
      <c r="K635" s="80" t="s">
        <v>17</v>
      </c>
      <c r="L635" s="80" t="s">
        <v>23</v>
      </c>
      <c r="M635" s="82">
        <v>255</v>
      </c>
      <c r="N635" s="82">
        <f>IF($O635="Income",$M635*'Lookup Values'!$H$3,$M635*'Lookup Values'!$H$2)</f>
        <v>21.993749999999999</v>
      </c>
      <c r="O635" s="80" t="str">
        <f t="shared" si="49"/>
        <v>Expense</v>
      </c>
    </row>
    <row r="636" spans="1:15" x14ac:dyDescent="0.25">
      <c r="A636" s="80">
        <v>635</v>
      </c>
      <c r="B636" s="81">
        <v>40435</v>
      </c>
      <c r="C636" s="64">
        <f t="shared" si="45"/>
        <v>2010</v>
      </c>
      <c r="D636" s="64">
        <f t="shared" si="46"/>
        <v>9</v>
      </c>
      <c r="E636" s="64" t="str">
        <f>VLOOKUP($D636,'Lookup Values'!$A$2:$B$13,2)</f>
        <v>Sep</v>
      </c>
      <c r="F636" s="64">
        <f t="shared" si="47"/>
        <v>14</v>
      </c>
      <c r="G636" s="64">
        <f t="shared" si="48"/>
        <v>3</v>
      </c>
      <c r="H636" s="64" t="str">
        <f>VLOOKUP($G636, 'Lookup Values'!$D$2:$E$8, 2)</f>
        <v>Tue</v>
      </c>
      <c r="I636" s="80" t="s">
        <v>8</v>
      </c>
      <c r="J636" s="80" t="s">
        <v>22</v>
      </c>
      <c r="K636" s="80" t="s">
        <v>21</v>
      </c>
      <c r="L636" s="80" t="s">
        <v>23</v>
      </c>
      <c r="M636" s="82">
        <v>105</v>
      </c>
      <c r="N636" s="82">
        <f>IF($O636="Income",$M636*'Lookup Values'!$H$3,$M636*'Lookup Values'!$H$2)</f>
        <v>9.0562499999999986</v>
      </c>
      <c r="O636" s="80" t="str">
        <f t="shared" si="49"/>
        <v>Expense</v>
      </c>
    </row>
    <row r="637" spans="1:15" x14ac:dyDescent="0.25">
      <c r="A637" s="80">
        <v>636</v>
      </c>
      <c r="B637" s="81">
        <v>40436</v>
      </c>
      <c r="C637" s="64">
        <f t="shared" si="45"/>
        <v>2010</v>
      </c>
      <c r="D637" s="64">
        <f t="shared" si="46"/>
        <v>9</v>
      </c>
      <c r="E637" s="64" t="str">
        <f>VLOOKUP($D637,'Lookup Values'!$A$2:$B$13,2)</f>
        <v>Sep</v>
      </c>
      <c r="F637" s="64">
        <f t="shared" si="47"/>
        <v>15</v>
      </c>
      <c r="G637" s="64">
        <f t="shared" si="48"/>
        <v>4</v>
      </c>
      <c r="H637" s="64" t="str">
        <f>VLOOKUP($G637, 'Lookup Values'!$D$2:$E$8, 2)</f>
        <v>Wed</v>
      </c>
      <c r="I637" s="80" t="s">
        <v>42</v>
      </c>
      <c r="J637" s="80" t="s">
        <v>43</v>
      </c>
      <c r="K637" s="80" t="s">
        <v>41</v>
      </c>
      <c r="L637" s="80" t="s">
        <v>20</v>
      </c>
      <c r="M637" s="82">
        <v>307</v>
      </c>
      <c r="N637" s="82">
        <f>IF($O637="Income",$M637*'Lookup Values'!$H$3,$M637*'Lookup Values'!$H$2)</f>
        <v>26.478749999999998</v>
      </c>
      <c r="O637" s="80" t="str">
        <f t="shared" si="49"/>
        <v>Expense</v>
      </c>
    </row>
    <row r="638" spans="1:15" x14ac:dyDescent="0.25">
      <c r="A638" s="80">
        <v>637</v>
      </c>
      <c r="B638" s="81">
        <v>40438</v>
      </c>
      <c r="C638" s="64">
        <f t="shared" si="45"/>
        <v>2010</v>
      </c>
      <c r="D638" s="64">
        <f t="shared" si="46"/>
        <v>9</v>
      </c>
      <c r="E638" s="64" t="str">
        <f>VLOOKUP($D638,'Lookup Values'!$A$2:$B$13,2)</f>
        <v>Sep</v>
      </c>
      <c r="F638" s="64">
        <f t="shared" si="47"/>
        <v>17</v>
      </c>
      <c r="G638" s="64">
        <f t="shared" si="48"/>
        <v>6</v>
      </c>
      <c r="H638" s="64" t="str">
        <f>VLOOKUP($G638, 'Lookup Values'!$D$2:$E$8, 2)</f>
        <v>Fri</v>
      </c>
      <c r="I638" s="80" t="s">
        <v>32</v>
      </c>
      <c r="J638" s="80" t="s">
        <v>33</v>
      </c>
      <c r="K638" s="80" t="s">
        <v>31</v>
      </c>
      <c r="L638" s="80" t="s">
        <v>20</v>
      </c>
      <c r="M638" s="82">
        <v>185</v>
      </c>
      <c r="N638" s="82">
        <f>IF($O638="Income",$M638*'Lookup Values'!$H$3,$M638*'Lookup Values'!$H$2)</f>
        <v>15.956249999999999</v>
      </c>
      <c r="O638" s="80" t="str">
        <f t="shared" si="49"/>
        <v>Expense</v>
      </c>
    </row>
    <row r="639" spans="1:15" x14ac:dyDescent="0.25">
      <c r="A639" s="80">
        <v>638</v>
      </c>
      <c r="B639" s="81">
        <v>40441</v>
      </c>
      <c r="C639" s="64">
        <f t="shared" si="45"/>
        <v>2010</v>
      </c>
      <c r="D639" s="64">
        <f t="shared" si="46"/>
        <v>9</v>
      </c>
      <c r="E639" s="64" t="str">
        <f>VLOOKUP($D639,'Lookup Values'!$A$2:$B$13,2)</f>
        <v>Sep</v>
      </c>
      <c r="F639" s="64">
        <f t="shared" si="47"/>
        <v>20</v>
      </c>
      <c r="G639" s="64">
        <f t="shared" si="48"/>
        <v>2</v>
      </c>
      <c r="H639" s="64" t="str">
        <f>VLOOKUP($G639, 'Lookup Values'!$D$2:$E$8, 2)</f>
        <v>Mon</v>
      </c>
      <c r="I639" s="80" t="s">
        <v>18</v>
      </c>
      <c r="J639" s="80" t="s">
        <v>30</v>
      </c>
      <c r="K639" s="80" t="s">
        <v>29</v>
      </c>
      <c r="L639" s="80" t="s">
        <v>10</v>
      </c>
      <c r="M639" s="82">
        <v>78</v>
      </c>
      <c r="N639" s="82">
        <f>IF($O639="Income",$M639*'Lookup Values'!$H$3,$M639*'Lookup Values'!$H$2)</f>
        <v>6.7274999999999991</v>
      </c>
      <c r="O639" s="80" t="str">
        <f t="shared" si="49"/>
        <v>Expense</v>
      </c>
    </row>
    <row r="640" spans="1:15" x14ac:dyDescent="0.25">
      <c r="A640" s="80">
        <v>639</v>
      </c>
      <c r="B640" s="81">
        <v>40446</v>
      </c>
      <c r="C640" s="64">
        <f t="shared" si="45"/>
        <v>2010</v>
      </c>
      <c r="D640" s="64">
        <f t="shared" si="46"/>
        <v>9</v>
      </c>
      <c r="E640" s="64" t="str">
        <f>VLOOKUP($D640,'Lookup Values'!$A$2:$B$13,2)</f>
        <v>Sep</v>
      </c>
      <c r="F640" s="64">
        <f t="shared" si="47"/>
        <v>25</v>
      </c>
      <c r="G640" s="64">
        <f t="shared" si="48"/>
        <v>7</v>
      </c>
      <c r="H640" s="64" t="str">
        <f>VLOOKUP($G640, 'Lookup Values'!$D$2:$E$8, 2)</f>
        <v>Sat</v>
      </c>
      <c r="I640" s="80" t="s">
        <v>32</v>
      </c>
      <c r="J640" s="80" t="s">
        <v>33</v>
      </c>
      <c r="K640" s="80" t="s">
        <v>31</v>
      </c>
      <c r="L640" s="80" t="s">
        <v>20</v>
      </c>
      <c r="M640" s="82">
        <v>354</v>
      </c>
      <c r="N640" s="82">
        <f>IF($O640="Income",$M640*'Lookup Values'!$H$3,$M640*'Lookup Values'!$H$2)</f>
        <v>30.532499999999999</v>
      </c>
      <c r="O640" s="80" t="str">
        <f t="shared" si="49"/>
        <v>Expense</v>
      </c>
    </row>
    <row r="641" spans="1:15" x14ac:dyDescent="0.25">
      <c r="A641" s="80">
        <v>640</v>
      </c>
      <c r="B641" s="81">
        <v>40447</v>
      </c>
      <c r="C641" s="64">
        <f t="shared" si="45"/>
        <v>2010</v>
      </c>
      <c r="D641" s="64">
        <f t="shared" si="46"/>
        <v>9</v>
      </c>
      <c r="E641" s="64" t="str">
        <f>VLOOKUP($D641,'Lookup Values'!$A$2:$B$13,2)</f>
        <v>Sep</v>
      </c>
      <c r="F641" s="64">
        <f t="shared" si="47"/>
        <v>26</v>
      </c>
      <c r="G641" s="64">
        <f t="shared" si="48"/>
        <v>1</v>
      </c>
      <c r="H641" s="64" t="str">
        <f>VLOOKUP($G641, 'Lookup Values'!$D$2:$E$8, 2)</f>
        <v>Sun</v>
      </c>
      <c r="I641" s="80" t="s">
        <v>18</v>
      </c>
      <c r="J641" s="80" t="s">
        <v>30</v>
      </c>
      <c r="K641" s="80" t="s">
        <v>29</v>
      </c>
      <c r="L641" s="80" t="s">
        <v>23</v>
      </c>
      <c r="M641" s="82">
        <v>327</v>
      </c>
      <c r="N641" s="82">
        <f>IF($O641="Income",$M641*'Lookup Values'!$H$3,$M641*'Lookup Values'!$H$2)</f>
        <v>28.203749999999999</v>
      </c>
      <c r="O641" s="80" t="str">
        <f t="shared" si="49"/>
        <v>Expense</v>
      </c>
    </row>
    <row r="642" spans="1:15" x14ac:dyDescent="0.25">
      <c r="A642" s="80">
        <v>641</v>
      </c>
      <c r="B642" s="81">
        <v>40448</v>
      </c>
      <c r="C642" s="64">
        <f t="shared" si="45"/>
        <v>2010</v>
      </c>
      <c r="D642" s="64">
        <f t="shared" si="46"/>
        <v>9</v>
      </c>
      <c r="E642" s="64" t="str">
        <f>VLOOKUP($D642,'Lookup Values'!$A$2:$B$13,2)</f>
        <v>Sep</v>
      </c>
      <c r="F642" s="64">
        <f t="shared" si="47"/>
        <v>27</v>
      </c>
      <c r="G642" s="64">
        <f t="shared" si="48"/>
        <v>2</v>
      </c>
      <c r="H642" s="64" t="str">
        <f>VLOOKUP($G642, 'Lookup Values'!$D$2:$E$8, 2)</f>
        <v>Mon</v>
      </c>
      <c r="I642" s="80" t="s">
        <v>32</v>
      </c>
      <c r="J642" s="80" t="s">
        <v>33</v>
      </c>
      <c r="K642" s="80" t="s">
        <v>31</v>
      </c>
      <c r="L642" s="80" t="s">
        <v>23</v>
      </c>
      <c r="M642" s="82">
        <v>398</v>
      </c>
      <c r="N642" s="82">
        <f>IF($O642="Income",$M642*'Lookup Values'!$H$3,$M642*'Lookup Values'!$H$2)</f>
        <v>34.327500000000001</v>
      </c>
      <c r="O642" s="80" t="str">
        <f t="shared" si="49"/>
        <v>Expense</v>
      </c>
    </row>
    <row r="643" spans="1:15" x14ac:dyDescent="0.25">
      <c r="A643" s="80">
        <v>642</v>
      </c>
      <c r="B643" s="81">
        <v>40448</v>
      </c>
      <c r="C643" s="64">
        <f t="shared" ref="C643:C706" si="50">YEAR($B643)</f>
        <v>2010</v>
      </c>
      <c r="D643" s="64">
        <f t="shared" ref="D643:D706" si="51">MONTH($B643)</f>
        <v>9</v>
      </c>
      <c r="E643" s="64" t="str">
        <f>VLOOKUP($D643,'Lookup Values'!$A$2:$B$13,2)</f>
        <v>Sep</v>
      </c>
      <c r="F643" s="64">
        <f t="shared" ref="F643:F706" si="52">DAY($B643)</f>
        <v>27</v>
      </c>
      <c r="G643" s="64">
        <f t="shared" ref="G643:G706" si="53">WEEKDAY($B643)</f>
        <v>2</v>
      </c>
      <c r="H643" s="64" t="str">
        <f>VLOOKUP($G643, 'Lookup Values'!$D$2:$E$8, 2)</f>
        <v>Mon</v>
      </c>
      <c r="I643" s="80" t="s">
        <v>12</v>
      </c>
      <c r="J643" s="80" t="s">
        <v>13</v>
      </c>
      <c r="K643" s="80" t="s">
        <v>11</v>
      </c>
      <c r="L643" s="80" t="s">
        <v>20</v>
      </c>
      <c r="M643" s="82">
        <v>30</v>
      </c>
      <c r="N643" s="82">
        <f>IF($O643="Income",$M643*'Lookup Values'!$H$3,$M643*'Lookup Values'!$H$2)</f>
        <v>2.5874999999999999</v>
      </c>
      <c r="O643" s="80" t="str">
        <f t="shared" ref="O643:O706" si="54">IF($I643="Income","Income","Expense")</f>
        <v>Expense</v>
      </c>
    </row>
    <row r="644" spans="1:15" x14ac:dyDescent="0.25">
      <c r="A644" s="80">
        <v>643</v>
      </c>
      <c r="B644" s="81">
        <v>40449</v>
      </c>
      <c r="C644" s="64">
        <f t="shared" si="50"/>
        <v>2010</v>
      </c>
      <c r="D644" s="64">
        <f t="shared" si="51"/>
        <v>9</v>
      </c>
      <c r="E644" s="64" t="str">
        <f>VLOOKUP($D644,'Lookup Values'!$A$2:$B$13,2)</f>
        <v>Sep</v>
      </c>
      <c r="F644" s="64">
        <f t="shared" si="52"/>
        <v>28</v>
      </c>
      <c r="G644" s="64">
        <f t="shared" si="53"/>
        <v>3</v>
      </c>
      <c r="H644" s="64" t="str">
        <f>VLOOKUP($G644, 'Lookup Values'!$D$2:$E$8, 2)</f>
        <v>Tue</v>
      </c>
      <c r="I644" s="80" t="s">
        <v>18</v>
      </c>
      <c r="J644" s="80" t="s">
        <v>19</v>
      </c>
      <c r="K644" s="80" t="s">
        <v>17</v>
      </c>
      <c r="L644" s="80" t="s">
        <v>23</v>
      </c>
      <c r="M644" s="82">
        <v>278</v>
      </c>
      <c r="N644" s="82">
        <f>IF($O644="Income",$M644*'Lookup Values'!$H$3,$M644*'Lookup Values'!$H$2)</f>
        <v>23.977499999999999</v>
      </c>
      <c r="O644" s="80" t="str">
        <f t="shared" si="54"/>
        <v>Expense</v>
      </c>
    </row>
    <row r="645" spans="1:15" x14ac:dyDescent="0.25">
      <c r="A645" s="80">
        <v>644</v>
      </c>
      <c r="B645" s="81">
        <v>40452</v>
      </c>
      <c r="C645" s="64">
        <f t="shared" si="50"/>
        <v>2010</v>
      </c>
      <c r="D645" s="64">
        <f t="shared" si="51"/>
        <v>10</v>
      </c>
      <c r="E645" s="64" t="str">
        <f>VLOOKUP($D645,'Lookup Values'!$A$2:$B$13,2)</f>
        <v>Oct</v>
      </c>
      <c r="F645" s="64">
        <f t="shared" si="52"/>
        <v>1</v>
      </c>
      <c r="G645" s="64">
        <f t="shared" si="53"/>
        <v>6</v>
      </c>
      <c r="H645" s="64" t="str">
        <f>VLOOKUP($G645, 'Lookup Values'!$D$2:$E$8, 2)</f>
        <v>Fri</v>
      </c>
      <c r="I645" s="80" t="s">
        <v>39</v>
      </c>
      <c r="J645" s="80" t="s">
        <v>40</v>
      </c>
      <c r="K645" s="80" t="s">
        <v>38</v>
      </c>
      <c r="L645" s="80" t="s">
        <v>20</v>
      </c>
      <c r="M645" s="82">
        <v>463</v>
      </c>
      <c r="N645" s="82">
        <f>IF($O645="Income",$M645*'Lookup Values'!$H$3,$M645*'Lookup Values'!$H$2)</f>
        <v>39.933749999999996</v>
      </c>
      <c r="O645" s="80" t="str">
        <f t="shared" si="54"/>
        <v>Expense</v>
      </c>
    </row>
    <row r="646" spans="1:15" x14ac:dyDescent="0.25">
      <c r="A646" s="80">
        <v>645</v>
      </c>
      <c r="B646" s="81">
        <v>40452</v>
      </c>
      <c r="C646" s="64">
        <f t="shared" si="50"/>
        <v>2010</v>
      </c>
      <c r="D646" s="64">
        <f t="shared" si="51"/>
        <v>10</v>
      </c>
      <c r="E646" s="64" t="str">
        <f>VLOOKUP($D646,'Lookup Values'!$A$2:$B$13,2)</f>
        <v>Oct</v>
      </c>
      <c r="F646" s="64">
        <f t="shared" si="52"/>
        <v>1</v>
      </c>
      <c r="G646" s="64">
        <f t="shared" si="53"/>
        <v>6</v>
      </c>
      <c r="H646" s="64" t="str">
        <f>VLOOKUP($G646, 'Lookup Values'!$D$2:$E$8, 2)</f>
        <v>Fri</v>
      </c>
      <c r="I646" s="80" t="s">
        <v>42</v>
      </c>
      <c r="J646" s="80" t="s">
        <v>43</v>
      </c>
      <c r="K646" s="80" t="s">
        <v>41</v>
      </c>
      <c r="L646" s="80" t="s">
        <v>23</v>
      </c>
      <c r="M646" s="82">
        <v>138</v>
      </c>
      <c r="N646" s="82">
        <f>IF($O646="Income",$M646*'Lookup Values'!$H$3,$M646*'Lookup Values'!$H$2)</f>
        <v>11.9025</v>
      </c>
      <c r="O646" s="80" t="str">
        <f t="shared" si="54"/>
        <v>Expense</v>
      </c>
    </row>
    <row r="647" spans="1:15" x14ac:dyDescent="0.25">
      <c r="A647" s="80">
        <v>646</v>
      </c>
      <c r="B647" s="81">
        <v>40455</v>
      </c>
      <c r="C647" s="64">
        <f t="shared" si="50"/>
        <v>2010</v>
      </c>
      <c r="D647" s="64">
        <f t="shared" si="51"/>
        <v>10</v>
      </c>
      <c r="E647" s="64" t="str">
        <f>VLOOKUP($D647,'Lookup Values'!$A$2:$B$13,2)</f>
        <v>Oct</v>
      </c>
      <c r="F647" s="64">
        <f t="shared" si="52"/>
        <v>4</v>
      </c>
      <c r="G647" s="64">
        <f t="shared" si="53"/>
        <v>2</v>
      </c>
      <c r="H647" s="64" t="str">
        <f>VLOOKUP($G647, 'Lookup Values'!$D$2:$E$8, 2)</f>
        <v>Mon</v>
      </c>
      <c r="I647" s="80" t="s">
        <v>47</v>
      </c>
      <c r="J647" s="80" t="s">
        <v>78</v>
      </c>
      <c r="K647" s="80" t="s">
        <v>79</v>
      </c>
      <c r="L647" s="80" t="s">
        <v>23</v>
      </c>
      <c r="M647" s="82">
        <v>181</v>
      </c>
      <c r="N647" s="82">
        <f>IF($O647="Income",$M647*'Lookup Values'!$H$3,$M647*'Lookup Values'!$H$2)</f>
        <v>68.78</v>
      </c>
      <c r="O647" s="80" t="str">
        <f t="shared" si="54"/>
        <v>Income</v>
      </c>
    </row>
    <row r="648" spans="1:15" x14ac:dyDescent="0.25">
      <c r="A648" s="80">
        <v>647</v>
      </c>
      <c r="B648" s="81">
        <v>40458</v>
      </c>
      <c r="C648" s="64">
        <f t="shared" si="50"/>
        <v>2010</v>
      </c>
      <c r="D648" s="64">
        <f t="shared" si="51"/>
        <v>10</v>
      </c>
      <c r="E648" s="64" t="str">
        <f>VLOOKUP($D648,'Lookup Values'!$A$2:$B$13,2)</f>
        <v>Oct</v>
      </c>
      <c r="F648" s="64">
        <f t="shared" si="52"/>
        <v>7</v>
      </c>
      <c r="G648" s="64">
        <f t="shared" si="53"/>
        <v>5</v>
      </c>
      <c r="H648" s="64" t="str">
        <f>VLOOKUP($G648, 'Lookup Values'!$D$2:$E$8, 2)</f>
        <v>Thu</v>
      </c>
      <c r="I648" s="80" t="s">
        <v>47</v>
      </c>
      <c r="J648" s="80" t="s">
        <v>76</v>
      </c>
      <c r="K648" s="80" t="s">
        <v>77</v>
      </c>
      <c r="L648" s="80" t="s">
        <v>23</v>
      </c>
      <c r="M648" s="82">
        <v>169</v>
      </c>
      <c r="N648" s="82">
        <f>IF($O648="Income",$M648*'Lookup Values'!$H$3,$M648*'Lookup Values'!$H$2)</f>
        <v>64.22</v>
      </c>
      <c r="O648" s="80" t="str">
        <f t="shared" si="54"/>
        <v>Income</v>
      </c>
    </row>
    <row r="649" spans="1:15" x14ac:dyDescent="0.25">
      <c r="A649" s="80">
        <v>648</v>
      </c>
      <c r="B649" s="81">
        <v>40459</v>
      </c>
      <c r="C649" s="64">
        <f t="shared" si="50"/>
        <v>2010</v>
      </c>
      <c r="D649" s="64">
        <f t="shared" si="51"/>
        <v>10</v>
      </c>
      <c r="E649" s="64" t="str">
        <f>VLOOKUP($D649,'Lookup Values'!$A$2:$B$13,2)</f>
        <v>Oct</v>
      </c>
      <c r="F649" s="64">
        <f t="shared" si="52"/>
        <v>8</v>
      </c>
      <c r="G649" s="64">
        <f t="shared" si="53"/>
        <v>6</v>
      </c>
      <c r="H649" s="64" t="str">
        <f>VLOOKUP($G649, 'Lookup Values'!$D$2:$E$8, 2)</f>
        <v>Fri</v>
      </c>
      <c r="I649" s="80" t="s">
        <v>27</v>
      </c>
      <c r="J649" s="80" t="s">
        <v>28</v>
      </c>
      <c r="K649" s="80" t="s">
        <v>26</v>
      </c>
      <c r="L649" s="80" t="s">
        <v>23</v>
      </c>
      <c r="M649" s="82">
        <v>345</v>
      </c>
      <c r="N649" s="82">
        <f>IF($O649="Income",$M649*'Lookup Values'!$H$3,$M649*'Lookup Values'!$H$2)</f>
        <v>29.756249999999998</v>
      </c>
      <c r="O649" s="80" t="str">
        <f t="shared" si="54"/>
        <v>Expense</v>
      </c>
    </row>
    <row r="650" spans="1:15" x14ac:dyDescent="0.25">
      <c r="A650" s="80">
        <v>649</v>
      </c>
      <c r="B650" s="81">
        <v>40464</v>
      </c>
      <c r="C650" s="64">
        <f t="shared" si="50"/>
        <v>2010</v>
      </c>
      <c r="D650" s="64">
        <f t="shared" si="51"/>
        <v>10</v>
      </c>
      <c r="E650" s="64" t="str">
        <f>VLOOKUP($D650,'Lookup Values'!$A$2:$B$13,2)</f>
        <v>Oct</v>
      </c>
      <c r="F650" s="64">
        <f t="shared" si="52"/>
        <v>13</v>
      </c>
      <c r="G650" s="64">
        <f t="shared" si="53"/>
        <v>4</v>
      </c>
      <c r="H650" s="64" t="str">
        <f>VLOOKUP($G650, 'Lookup Values'!$D$2:$E$8, 2)</f>
        <v>Wed</v>
      </c>
      <c r="I650" s="80" t="s">
        <v>47</v>
      </c>
      <c r="J650" s="80" t="s">
        <v>78</v>
      </c>
      <c r="K650" s="80" t="s">
        <v>79</v>
      </c>
      <c r="L650" s="80" t="s">
        <v>23</v>
      </c>
      <c r="M650" s="82">
        <v>167</v>
      </c>
      <c r="N650" s="82">
        <f>IF($O650="Income",$M650*'Lookup Values'!$H$3,$M650*'Lookup Values'!$H$2)</f>
        <v>63.46</v>
      </c>
      <c r="O650" s="80" t="str">
        <f t="shared" si="54"/>
        <v>Income</v>
      </c>
    </row>
    <row r="651" spans="1:15" x14ac:dyDescent="0.25">
      <c r="A651" s="80">
        <v>650</v>
      </c>
      <c r="B651" s="81">
        <v>40467</v>
      </c>
      <c r="C651" s="64">
        <f t="shared" si="50"/>
        <v>2010</v>
      </c>
      <c r="D651" s="64">
        <f t="shared" si="51"/>
        <v>10</v>
      </c>
      <c r="E651" s="64" t="str">
        <f>VLOOKUP($D651,'Lookup Values'!$A$2:$B$13,2)</f>
        <v>Oct</v>
      </c>
      <c r="F651" s="64">
        <f t="shared" si="52"/>
        <v>16</v>
      </c>
      <c r="G651" s="64">
        <f t="shared" si="53"/>
        <v>7</v>
      </c>
      <c r="H651" s="64" t="str">
        <f>VLOOKUP($G651, 'Lookup Values'!$D$2:$E$8, 2)</f>
        <v>Sat</v>
      </c>
      <c r="I651" s="80" t="s">
        <v>15</v>
      </c>
      <c r="J651" s="80" t="s">
        <v>16</v>
      </c>
      <c r="K651" s="80" t="s">
        <v>14</v>
      </c>
      <c r="L651" s="80" t="s">
        <v>20</v>
      </c>
      <c r="M651" s="82">
        <v>118</v>
      </c>
      <c r="N651" s="82">
        <f>IF($O651="Income",$M651*'Lookup Values'!$H$3,$M651*'Lookup Values'!$H$2)</f>
        <v>10.177499999999998</v>
      </c>
      <c r="O651" s="80" t="str">
        <f t="shared" si="54"/>
        <v>Expense</v>
      </c>
    </row>
    <row r="652" spans="1:15" x14ac:dyDescent="0.25">
      <c r="A652" s="80">
        <v>651</v>
      </c>
      <c r="B652" s="81">
        <v>40469</v>
      </c>
      <c r="C652" s="64">
        <f t="shared" si="50"/>
        <v>2010</v>
      </c>
      <c r="D652" s="64">
        <f t="shared" si="51"/>
        <v>10</v>
      </c>
      <c r="E652" s="64" t="str">
        <f>VLOOKUP($D652,'Lookup Values'!$A$2:$B$13,2)</f>
        <v>Oct</v>
      </c>
      <c r="F652" s="64">
        <f t="shared" si="52"/>
        <v>18</v>
      </c>
      <c r="G652" s="64">
        <f t="shared" si="53"/>
        <v>2</v>
      </c>
      <c r="H652" s="64" t="str">
        <f>VLOOKUP($G652, 'Lookup Values'!$D$2:$E$8, 2)</f>
        <v>Mon</v>
      </c>
      <c r="I652" s="80" t="s">
        <v>15</v>
      </c>
      <c r="J652" s="80" t="s">
        <v>35</v>
      </c>
      <c r="K652" s="80" t="s">
        <v>34</v>
      </c>
      <c r="L652" s="80" t="s">
        <v>23</v>
      </c>
      <c r="M652" s="82">
        <v>237</v>
      </c>
      <c r="N652" s="82">
        <f>IF($O652="Income",$M652*'Lookup Values'!$H$3,$M652*'Lookup Values'!$H$2)</f>
        <v>20.44125</v>
      </c>
      <c r="O652" s="80" t="str">
        <f t="shared" si="54"/>
        <v>Expense</v>
      </c>
    </row>
    <row r="653" spans="1:15" x14ac:dyDescent="0.25">
      <c r="A653" s="80">
        <v>652</v>
      </c>
      <c r="B653" s="81">
        <v>40471</v>
      </c>
      <c r="C653" s="64">
        <f t="shared" si="50"/>
        <v>2010</v>
      </c>
      <c r="D653" s="64">
        <f t="shared" si="51"/>
        <v>10</v>
      </c>
      <c r="E653" s="64" t="str">
        <f>VLOOKUP($D653,'Lookup Values'!$A$2:$B$13,2)</f>
        <v>Oct</v>
      </c>
      <c r="F653" s="64">
        <f t="shared" si="52"/>
        <v>20</v>
      </c>
      <c r="G653" s="64">
        <f t="shared" si="53"/>
        <v>4</v>
      </c>
      <c r="H653" s="64" t="str">
        <f>VLOOKUP($G653, 'Lookup Values'!$D$2:$E$8, 2)</f>
        <v>Wed</v>
      </c>
      <c r="I653" s="80" t="s">
        <v>12</v>
      </c>
      <c r="J653" s="80" t="s">
        <v>25</v>
      </c>
      <c r="K653" s="80" t="s">
        <v>24</v>
      </c>
      <c r="L653" s="80" t="s">
        <v>23</v>
      </c>
      <c r="M653" s="82">
        <v>123</v>
      </c>
      <c r="N653" s="82">
        <f>IF($O653="Income",$M653*'Lookup Values'!$H$3,$M653*'Lookup Values'!$H$2)</f>
        <v>10.608749999999999</v>
      </c>
      <c r="O653" s="80" t="str">
        <f t="shared" si="54"/>
        <v>Expense</v>
      </c>
    </row>
    <row r="654" spans="1:15" x14ac:dyDescent="0.25">
      <c r="A654" s="80">
        <v>653</v>
      </c>
      <c r="B654" s="81">
        <v>40474</v>
      </c>
      <c r="C654" s="64">
        <f t="shared" si="50"/>
        <v>2010</v>
      </c>
      <c r="D654" s="64">
        <f t="shared" si="51"/>
        <v>10</v>
      </c>
      <c r="E654" s="64" t="str">
        <f>VLOOKUP($D654,'Lookup Values'!$A$2:$B$13,2)</f>
        <v>Oct</v>
      </c>
      <c r="F654" s="64">
        <f t="shared" si="52"/>
        <v>23</v>
      </c>
      <c r="G654" s="64">
        <f t="shared" si="53"/>
        <v>7</v>
      </c>
      <c r="H654" s="64" t="str">
        <f>VLOOKUP($G654, 'Lookup Values'!$D$2:$E$8, 2)</f>
        <v>Sat</v>
      </c>
      <c r="I654" s="80" t="s">
        <v>42</v>
      </c>
      <c r="J654" s="80" t="s">
        <v>43</v>
      </c>
      <c r="K654" s="80" t="s">
        <v>41</v>
      </c>
      <c r="L654" s="80" t="s">
        <v>23</v>
      </c>
      <c r="M654" s="82">
        <v>93</v>
      </c>
      <c r="N654" s="82">
        <f>IF($O654="Income",$M654*'Lookup Values'!$H$3,$M654*'Lookup Values'!$H$2)</f>
        <v>8.0212500000000002</v>
      </c>
      <c r="O654" s="80" t="str">
        <f t="shared" si="54"/>
        <v>Expense</v>
      </c>
    </row>
    <row r="655" spans="1:15" x14ac:dyDescent="0.25">
      <c r="A655" s="80">
        <v>654</v>
      </c>
      <c r="B655" s="81">
        <v>40474</v>
      </c>
      <c r="C655" s="64">
        <f t="shared" si="50"/>
        <v>2010</v>
      </c>
      <c r="D655" s="64">
        <f t="shared" si="51"/>
        <v>10</v>
      </c>
      <c r="E655" s="64" t="str">
        <f>VLOOKUP($D655,'Lookup Values'!$A$2:$B$13,2)</f>
        <v>Oct</v>
      </c>
      <c r="F655" s="64">
        <f t="shared" si="52"/>
        <v>23</v>
      </c>
      <c r="G655" s="64">
        <f t="shared" si="53"/>
        <v>7</v>
      </c>
      <c r="H655" s="64" t="str">
        <f>VLOOKUP($G655, 'Lookup Values'!$D$2:$E$8, 2)</f>
        <v>Sat</v>
      </c>
      <c r="I655" s="80" t="s">
        <v>15</v>
      </c>
      <c r="J655" s="80" t="s">
        <v>35</v>
      </c>
      <c r="K655" s="80" t="s">
        <v>34</v>
      </c>
      <c r="L655" s="80" t="s">
        <v>20</v>
      </c>
      <c r="M655" s="82">
        <v>200</v>
      </c>
      <c r="N655" s="82">
        <f>IF($O655="Income",$M655*'Lookup Values'!$H$3,$M655*'Lookup Values'!$H$2)</f>
        <v>17.25</v>
      </c>
      <c r="O655" s="80" t="str">
        <f t="shared" si="54"/>
        <v>Expense</v>
      </c>
    </row>
    <row r="656" spans="1:15" x14ac:dyDescent="0.25">
      <c r="A656" s="80">
        <v>655</v>
      </c>
      <c r="B656" s="81">
        <v>40476</v>
      </c>
      <c r="C656" s="64">
        <f t="shared" si="50"/>
        <v>2010</v>
      </c>
      <c r="D656" s="64">
        <f t="shared" si="51"/>
        <v>10</v>
      </c>
      <c r="E656" s="64" t="str">
        <f>VLOOKUP($D656,'Lookup Values'!$A$2:$B$13,2)</f>
        <v>Oct</v>
      </c>
      <c r="F656" s="64">
        <f t="shared" si="52"/>
        <v>25</v>
      </c>
      <c r="G656" s="64">
        <f t="shared" si="53"/>
        <v>2</v>
      </c>
      <c r="H656" s="64" t="str">
        <f>VLOOKUP($G656, 'Lookup Values'!$D$2:$E$8, 2)</f>
        <v>Mon</v>
      </c>
      <c r="I656" s="80" t="s">
        <v>12</v>
      </c>
      <c r="J656" s="80" t="s">
        <v>37</v>
      </c>
      <c r="K656" s="80" t="s">
        <v>36</v>
      </c>
      <c r="L656" s="80" t="s">
        <v>10</v>
      </c>
      <c r="M656" s="82">
        <v>410</v>
      </c>
      <c r="N656" s="82">
        <f>IF($O656="Income",$M656*'Lookup Values'!$H$3,$M656*'Lookup Values'!$H$2)</f>
        <v>35.362499999999997</v>
      </c>
      <c r="O656" s="80" t="str">
        <f t="shared" si="54"/>
        <v>Expense</v>
      </c>
    </row>
    <row r="657" spans="1:15" x14ac:dyDescent="0.25">
      <c r="A657" s="80">
        <v>656</v>
      </c>
      <c r="B657" s="81">
        <v>40478</v>
      </c>
      <c r="C657" s="64">
        <f t="shared" si="50"/>
        <v>2010</v>
      </c>
      <c r="D657" s="64">
        <f t="shared" si="51"/>
        <v>10</v>
      </c>
      <c r="E657" s="64" t="str">
        <f>VLOOKUP($D657,'Lookup Values'!$A$2:$B$13,2)</f>
        <v>Oct</v>
      </c>
      <c r="F657" s="64">
        <f t="shared" si="52"/>
        <v>27</v>
      </c>
      <c r="G657" s="64">
        <f t="shared" si="53"/>
        <v>4</v>
      </c>
      <c r="H657" s="64" t="str">
        <f>VLOOKUP($G657, 'Lookup Values'!$D$2:$E$8, 2)</f>
        <v>Wed</v>
      </c>
      <c r="I657" s="80" t="s">
        <v>8</v>
      </c>
      <c r="J657" s="80" t="s">
        <v>9</v>
      </c>
      <c r="K657" s="80" t="s">
        <v>7</v>
      </c>
      <c r="L657" s="80" t="s">
        <v>20</v>
      </c>
      <c r="M657" s="82">
        <v>77</v>
      </c>
      <c r="N657" s="82">
        <f>IF($O657="Income",$M657*'Lookup Values'!$H$3,$M657*'Lookup Values'!$H$2)</f>
        <v>6.6412499999999994</v>
      </c>
      <c r="O657" s="80" t="str">
        <f t="shared" si="54"/>
        <v>Expense</v>
      </c>
    </row>
    <row r="658" spans="1:15" x14ac:dyDescent="0.25">
      <c r="A658" s="80">
        <v>657</v>
      </c>
      <c r="B658" s="81">
        <v>40487</v>
      </c>
      <c r="C658" s="64">
        <f t="shared" si="50"/>
        <v>2010</v>
      </c>
      <c r="D658" s="64">
        <f t="shared" si="51"/>
        <v>11</v>
      </c>
      <c r="E658" s="64" t="str">
        <f>VLOOKUP($D658,'Lookup Values'!$A$2:$B$13,2)</f>
        <v>Nov</v>
      </c>
      <c r="F658" s="64">
        <f t="shared" si="52"/>
        <v>5</v>
      </c>
      <c r="G658" s="64">
        <f t="shared" si="53"/>
        <v>6</v>
      </c>
      <c r="H658" s="64" t="str">
        <f>VLOOKUP($G658, 'Lookup Values'!$D$2:$E$8, 2)</f>
        <v>Fri</v>
      </c>
      <c r="I658" s="80" t="s">
        <v>18</v>
      </c>
      <c r="J658" s="80" t="s">
        <v>19</v>
      </c>
      <c r="K658" s="80" t="s">
        <v>17</v>
      </c>
      <c r="L658" s="80" t="s">
        <v>23</v>
      </c>
      <c r="M658" s="82">
        <v>287</v>
      </c>
      <c r="N658" s="82">
        <f>IF($O658="Income",$M658*'Lookup Values'!$H$3,$M658*'Lookup Values'!$H$2)</f>
        <v>24.753749999999997</v>
      </c>
      <c r="O658" s="80" t="str">
        <f t="shared" si="54"/>
        <v>Expense</v>
      </c>
    </row>
    <row r="659" spans="1:15" x14ac:dyDescent="0.25">
      <c r="A659" s="80">
        <v>658</v>
      </c>
      <c r="B659" s="81">
        <v>40488</v>
      </c>
      <c r="C659" s="64">
        <f t="shared" si="50"/>
        <v>2010</v>
      </c>
      <c r="D659" s="64">
        <f t="shared" si="51"/>
        <v>11</v>
      </c>
      <c r="E659" s="64" t="str">
        <f>VLOOKUP($D659,'Lookup Values'!$A$2:$B$13,2)</f>
        <v>Nov</v>
      </c>
      <c r="F659" s="64">
        <f t="shared" si="52"/>
        <v>6</v>
      </c>
      <c r="G659" s="64">
        <f t="shared" si="53"/>
        <v>7</v>
      </c>
      <c r="H659" s="64" t="str">
        <f>VLOOKUP($G659, 'Lookup Values'!$D$2:$E$8, 2)</f>
        <v>Sat</v>
      </c>
      <c r="I659" s="80" t="s">
        <v>15</v>
      </c>
      <c r="J659" s="80" t="s">
        <v>35</v>
      </c>
      <c r="K659" s="80" t="s">
        <v>34</v>
      </c>
      <c r="L659" s="80" t="s">
        <v>20</v>
      </c>
      <c r="M659" s="82">
        <v>42</v>
      </c>
      <c r="N659" s="82">
        <f>IF($O659="Income",$M659*'Lookup Values'!$H$3,$M659*'Lookup Values'!$H$2)</f>
        <v>3.6224999999999996</v>
      </c>
      <c r="O659" s="80" t="str">
        <f t="shared" si="54"/>
        <v>Expense</v>
      </c>
    </row>
    <row r="660" spans="1:15" x14ac:dyDescent="0.25">
      <c r="A660" s="80">
        <v>659</v>
      </c>
      <c r="B660" s="81">
        <v>40490</v>
      </c>
      <c r="C660" s="64">
        <f t="shared" si="50"/>
        <v>2010</v>
      </c>
      <c r="D660" s="64">
        <f t="shared" si="51"/>
        <v>11</v>
      </c>
      <c r="E660" s="64" t="str">
        <f>VLOOKUP($D660,'Lookup Values'!$A$2:$B$13,2)</f>
        <v>Nov</v>
      </c>
      <c r="F660" s="64">
        <f t="shared" si="52"/>
        <v>8</v>
      </c>
      <c r="G660" s="64">
        <f t="shared" si="53"/>
        <v>2</v>
      </c>
      <c r="H660" s="64" t="str">
        <f>VLOOKUP($G660, 'Lookup Values'!$D$2:$E$8, 2)</f>
        <v>Mon</v>
      </c>
      <c r="I660" s="80" t="s">
        <v>18</v>
      </c>
      <c r="J660" s="80" t="s">
        <v>19</v>
      </c>
      <c r="K660" s="80" t="s">
        <v>17</v>
      </c>
      <c r="L660" s="80" t="s">
        <v>10</v>
      </c>
      <c r="M660" s="82">
        <v>406</v>
      </c>
      <c r="N660" s="82">
        <f>IF($O660="Income",$M660*'Lookup Values'!$H$3,$M660*'Lookup Values'!$H$2)</f>
        <v>35.017499999999998</v>
      </c>
      <c r="O660" s="80" t="str">
        <f t="shared" si="54"/>
        <v>Expense</v>
      </c>
    </row>
    <row r="661" spans="1:15" x14ac:dyDescent="0.25">
      <c r="A661" s="80">
        <v>660</v>
      </c>
      <c r="B661" s="81">
        <v>40492</v>
      </c>
      <c r="C661" s="64">
        <f t="shared" si="50"/>
        <v>2010</v>
      </c>
      <c r="D661" s="64">
        <f t="shared" si="51"/>
        <v>11</v>
      </c>
      <c r="E661" s="64" t="str">
        <f>VLOOKUP($D661,'Lookup Values'!$A$2:$B$13,2)</f>
        <v>Nov</v>
      </c>
      <c r="F661" s="64">
        <f t="shared" si="52"/>
        <v>10</v>
      </c>
      <c r="G661" s="64">
        <f t="shared" si="53"/>
        <v>4</v>
      </c>
      <c r="H661" s="64" t="str">
        <f>VLOOKUP($G661, 'Lookup Values'!$D$2:$E$8, 2)</f>
        <v>Wed</v>
      </c>
      <c r="I661" s="80" t="s">
        <v>8</v>
      </c>
      <c r="J661" s="80" t="s">
        <v>9</v>
      </c>
      <c r="K661" s="80" t="s">
        <v>7</v>
      </c>
      <c r="L661" s="80" t="s">
        <v>10</v>
      </c>
      <c r="M661" s="82">
        <v>431</v>
      </c>
      <c r="N661" s="82">
        <f>IF($O661="Income",$M661*'Lookup Values'!$H$3,$M661*'Lookup Values'!$H$2)</f>
        <v>37.173749999999998</v>
      </c>
      <c r="O661" s="80" t="str">
        <f t="shared" si="54"/>
        <v>Expense</v>
      </c>
    </row>
    <row r="662" spans="1:15" x14ac:dyDescent="0.25">
      <c r="A662" s="80">
        <v>661</v>
      </c>
      <c r="B662" s="81">
        <v>40494</v>
      </c>
      <c r="C662" s="64">
        <f t="shared" si="50"/>
        <v>2010</v>
      </c>
      <c r="D662" s="64">
        <f t="shared" si="51"/>
        <v>11</v>
      </c>
      <c r="E662" s="64" t="str">
        <f>VLOOKUP($D662,'Lookup Values'!$A$2:$B$13,2)</f>
        <v>Nov</v>
      </c>
      <c r="F662" s="64">
        <f t="shared" si="52"/>
        <v>12</v>
      </c>
      <c r="G662" s="64">
        <f t="shared" si="53"/>
        <v>6</v>
      </c>
      <c r="H662" s="64" t="str">
        <f>VLOOKUP($G662, 'Lookup Values'!$D$2:$E$8, 2)</f>
        <v>Fri</v>
      </c>
      <c r="I662" s="80" t="s">
        <v>8</v>
      </c>
      <c r="J662" s="80" t="s">
        <v>22</v>
      </c>
      <c r="K662" s="80" t="s">
        <v>21</v>
      </c>
      <c r="L662" s="80" t="s">
        <v>10</v>
      </c>
      <c r="M662" s="82">
        <v>79</v>
      </c>
      <c r="N662" s="82">
        <f>IF($O662="Income",$M662*'Lookup Values'!$H$3,$M662*'Lookup Values'!$H$2)</f>
        <v>6.8137499999999998</v>
      </c>
      <c r="O662" s="80" t="str">
        <f t="shared" si="54"/>
        <v>Expense</v>
      </c>
    </row>
    <row r="663" spans="1:15" x14ac:dyDescent="0.25">
      <c r="A663" s="80">
        <v>662</v>
      </c>
      <c r="B663" s="81">
        <v>40496</v>
      </c>
      <c r="C663" s="64">
        <f t="shared" si="50"/>
        <v>2010</v>
      </c>
      <c r="D663" s="64">
        <f t="shared" si="51"/>
        <v>11</v>
      </c>
      <c r="E663" s="64" t="str">
        <f>VLOOKUP($D663,'Lookup Values'!$A$2:$B$13,2)</f>
        <v>Nov</v>
      </c>
      <c r="F663" s="64">
        <f t="shared" si="52"/>
        <v>14</v>
      </c>
      <c r="G663" s="64">
        <f t="shared" si="53"/>
        <v>1</v>
      </c>
      <c r="H663" s="64" t="str">
        <f>VLOOKUP($G663, 'Lookup Values'!$D$2:$E$8, 2)</f>
        <v>Sun</v>
      </c>
      <c r="I663" s="80" t="s">
        <v>39</v>
      </c>
      <c r="J663" s="80" t="s">
        <v>40</v>
      </c>
      <c r="K663" s="80" t="s">
        <v>38</v>
      </c>
      <c r="L663" s="80" t="s">
        <v>23</v>
      </c>
      <c r="M663" s="82">
        <v>301</v>
      </c>
      <c r="N663" s="82">
        <f>IF($O663="Income",$M663*'Lookup Values'!$H$3,$M663*'Lookup Values'!$H$2)</f>
        <v>25.96125</v>
      </c>
      <c r="O663" s="80" t="str">
        <f t="shared" si="54"/>
        <v>Expense</v>
      </c>
    </row>
    <row r="664" spans="1:15" x14ac:dyDescent="0.25">
      <c r="A664" s="80">
        <v>663</v>
      </c>
      <c r="B664" s="81">
        <v>40498</v>
      </c>
      <c r="C664" s="64">
        <f t="shared" si="50"/>
        <v>2010</v>
      </c>
      <c r="D664" s="64">
        <f t="shared" si="51"/>
        <v>11</v>
      </c>
      <c r="E664" s="64" t="str">
        <f>VLOOKUP($D664,'Lookup Values'!$A$2:$B$13,2)</f>
        <v>Nov</v>
      </c>
      <c r="F664" s="64">
        <f t="shared" si="52"/>
        <v>16</v>
      </c>
      <c r="G664" s="64">
        <f t="shared" si="53"/>
        <v>3</v>
      </c>
      <c r="H664" s="64" t="str">
        <f>VLOOKUP($G664, 'Lookup Values'!$D$2:$E$8, 2)</f>
        <v>Tue</v>
      </c>
      <c r="I664" s="80" t="s">
        <v>8</v>
      </c>
      <c r="J664" s="80" t="s">
        <v>9</v>
      </c>
      <c r="K664" s="80" t="s">
        <v>7</v>
      </c>
      <c r="L664" s="80" t="s">
        <v>10</v>
      </c>
      <c r="M664" s="82">
        <v>305</v>
      </c>
      <c r="N664" s="82">
        <f>IF($O664="Income",$M664*'Lookup Values'!$H$3,$M664*'Lookup Values'!$H$2)</f>
        <v>26.306249999999999</v>
      </c>
      <c r="O664" s="80" t="str">
        <f t="shared" si="54"/>
        <v>Expense</v>
      </c>
    </row>
    <row r="665" spans="1:15" x14ac:dyDescent="0.25">
      <c r="A665" s="80">
        <v>664</v>
      </c>
      <c r="B665" s="81">
        <v>40501</v>
      </c>
      <c r="C665" s="64">
        <f t="shared" si="50"/>
        <v>2010</v>
      </c>
      <c r="D665" s="64">
        <f t="shared" si="51"/>
        <v>11</v>
      </c>
      <c r="E665" s="64" t="str">
        <f>VLOOKUP($D665,'Lookup Values'!$A$2:$B$13,2)</f>
        <v>Nov</v>
      </c>
      <c r="F665" s="64">
        <f t="shared" si="52"/>
        <v>19</v>
      </c>
      <c r="G665" s="64">
        <f t="shared" si="53"/>
        <v>6</v>
      </c>
      <c r="H665" s="64" t="str">
        <f>VLOOKUP($G665, 'Lookup Values'!$D$2:$E$8, 2)</f>
        <v>Fri</v>
      </c>
      <c r="I665" s="80" t="s">
        <v>32</v>
      </c>
      <c r="J665" s="80" t="s">
        <v>33</v>
      </c>
      <c r="K665" s="80" t="s">
        <v>31</v>
      </c>
      <c r="L665" s="80" t="s">
        <v>20</v>
      </c>
      <c r="M665" s="82">
        <v>471</v>
      </c>
      <c r="N665" s="82">
        <f>IF($O665="Income",$M665*'Lookup Values'!$H$3,$M665*'Lookup Values'!$H$2)</f>
        <v>40.623749999999994</v>
      </c>
      <c r="O665" s="80" t="str">
        <f t="shared" si="54"/>
        <v>Expense</v>
      </c>
    </row>
    <row r="666" spans="1:15" x14ac:dyDescent="0.25">
      <c r="A666" s="80">
        <v>665</v>
      </c>
      <c r="B666" s="81">
        <v>40502</v>
      </c>
      <c r="C666" s="64">
        <f t="shared" si="50"/>
        <v>2010</v>
      </c>
      <c r="D666" s="64">
        <f t="shared" si="51"/>
        <v>11</v>
      </c>
      <c r="E666" s="64" t="str">
        <f>VLOOKUP($D666,'Lookup Values'!$A$2:$B$13,2)</f>
        <v>Nov</v>
      </c>
      <c r="F666" s="64">
        <f t="shared" si="52"/>
        <v>20</v>
      </c>
      <c r="G666" s="64">
        <f t="shared" si="53"/>
        <v>7</v>
      </c>
      <c r="H666" s="64" t="str">
        <f>VLOOKUP($G666, 'Lookup Values'!$D$2:$E$8, 2)</f>
        <v>Sat</v>
      </c>
      <c r="I666" s="80" t="s">
        <v>47</v>
      </c>
      <c r="J666" s="80" t="s">
        <v>78</v>
      </c>
      <c r="K666" s="80" t="s">
        <v>79</v>
      </c>
      <c r="L666" s="80" t="s">
        <v>10</v>
      </c>
      <c r="M666" s="82">
        <v>64</v>
      </c>
      <c r="N666" s="82">
        <f>IF($O666="Income",$M666*'Lookup Values'!$H$3,$M666*'Lookup Values'!$H$2)</f>
        <v>24.32</v>
      </c>
      <c r="O666" s="80" t="str">
        <f t="shared" si="54"/>
        <v>Income</v>
      </c>
    </row>
    <row r="667" spans="1:15" x14ac:dyDescent="0.25">
      <c r="A667" s="80">
        <v>666</v>
      </c>
      <c r="B667" s="81">
        <v>40504</v>
      </c>
      <c r="C667" s="64">
        <f t="shared" si="50"/>
        <v>2010</v>
      </c>
      <c r="D667" s="64">
        <f t="shared" si="51"/>
        <v>11</v>
      </c>
      <c r="E667" s="64" t="str">
        <f>VLOOKUP($D667,'Lookup Values'!$A$2:$B$13,2)</f>
        <v>Nov</v>
      </c>
      <c r="F667" s="64">
        <f t="shared" si="52"/>
        <v>22</v>
      </c>
      <c r="G667" s="64">
        <f t="shared" si="53"/>
        <v>2</v>
      </c>
      <c r="H667" s="64" t="str">
        <f>VLOOKUP($G667, 'Lookup Values'!$D$2:$E$8, 2)</f>
        <v>Mon</v>
      </c>
      <c r="I667" s="80" t="s">
        <v>32</v>
      </c>
      <c r="J667" s="80" t="s">
        <v>33</v>
      </c>
      <c r="K667" s="80" t="s">
        <v>31</v>
      </c>
      <c r="L667" s="80" t="s">
        <v>23</v>
      </c>
      <c r="M667" s="82">
        <v>12</v>
      </c>
      <c r="N667" s="82">
        <f>IF($O667="Income",$M667*'Lookup Values'!$H$3,$M667*'Lookup Values'!$H$2)</f>
        <v>1.0349999999999999</v>
      </c>
      <c r="O667" s="80" t="str">
        <f t="shared" si="54"/>
        <v>Expense</v>
      </c>
    </row>
    <row r="668" spans="1:15" x14ac:dyDescent="0.25">
      <c r="A668" s="80">
        <v>667</v>
      </c>
      <c r="B668" s="81">
        <v>40505</v>
      </c>
      <c r="C668" s="64">
        <f t="shared" si="50"/>
        <v>2010</v>
      </c>
      <c r="D668" s="64">
        <f t="shared" si="51"/>
        <v>11</v>
      </c>
      <c r="E668" s="64" t="str">
        <f>VLOOKUP($D668,'Lookup Values'!$A$2:$B$13,2)</f>
        <v>Nov</v>
      </c>
      <c r="F668" s="64">
        <f t="shared" si="52"/>
        <v>23</v>
      </c>
      <c r="G668" s="64">
        <f t="shared" si="53"/>
        <v>3</v>
      </c>
      <c r="H668" s="64" t="str">
        <f>VLOOKUP($G668, 'Lookup Values'!$D$2:$E$8, 2)</f>
        <v>Tue</v>
      </c>
      <c r="I668" s="80" t="s">
        <v>12</v>
      </c>
      <c r="J668" s="80" t="s">
        <v>37</v>
      </c>
      <c r="K668" s="80" t="s">
        <v>36</v>
      </c>
      <c r="L668" s="80" t="s">
        <v>23</v>
      </c>
      <c r="M668" s="82">
        <v>162</v>
      </c>
      <c r="N668" s="82">
        <f>IF($O668="Income",$M668*'Lookup Values'!$H$3,$M668*'Lookup Values'!$H$2)</f>
        <v>13.972499999999998</v>
      </c>
      <c r="O668" s="80" t="str">
        <f t="shared" si="54"/>
        <v>Expense</v>
      </c>
    </row>
    <row r="669" spans="1:15" x14ac:dyDescent="0.25">
      <c r="A669" s="80">
        <v>668</v>
      </c>
      <c r="B669" s="81">
        <v>40506</v>
      </c>
      <c r="C669" s="64">
        <f t="shared" si="50"/>
        <v>2010</v>
      </c>
      <c r="D669" s="64">
        <f t="shared" si="51"/>
        <v>11</v>
      </c>
      <c r="E669" s="64" t="str">
        <f>VLOOKUP($D669,'Lookup Values'!$A$2:$B$13,2)</f>
        <v>Nov</v>
      </c>
      <c r="F669" s="64">
        <f t="shared" si="52"/>
        <v>24</v>
      </c>
      <c r="G669" s="64">
        <f t="shared" si="53"/>
        <v>4</v>
      </c>
      <c r="H669" s="64" t="str">
        <f>VLOOKUP($G669, 'Lookup Values'!$D$2:$E$8, 2)</f>
        <v>Wed</v>
      </c>
      <c r="I669" s="80" t="s">
        <v>32</v>
      </c>
      <c r="J669" s="80" t="s">
        <v>33</v>
      </c>
      <c r="K669" s="80" t="s">
        <v>31</v>
      </c>
      <c r="L669" s="80" t="s">
        <v>10</v>
      </c>
      <c r="M669" s="82">
        <v>278</v>
      </c>
      <c r="N669" s="82">
        <f>IF($O669="Income",$M669*'Lookup Values'!$H$3,$M669*'Lookup Values'!$H$2)</f>
        <v>23.977499999999999</v>
      </c>
      <c r="O669" s="80" t="str">
        <f t="shared" si="54"/>
        <v>Expense</v>
      </c>
    </row>
    <row r="670" spans="1:15" x14ac:dyDescent="0.25">
      <c r="A670" s="80">
        <v>669</v>
      </c>
      <c r="B670" s="81">
        <v>40508</v>
      </c>
      <c r="C670" s="64">
        <f t="shared" si="50"/>
        <v>2010</v>
      </c>
      <c r="D670" s="64">
        <f t="shared" si="51"/>
        <v>11</v>
      </c>
      <c r="E670" s="64" t="str">
        <f>VLOOKUP($D670,'Lookup Values'!$A$2:$B$13,2)</f>
        <v>Nov</v>
      </c>
      <c r="F670" s="64">
        <f t="shared" si="52"/>
        <v>26</v>
      </c>
      <c r="G670" s="64">
        <f t="shared" si="53"/>
        <v>6</v>
      </c>
      <c r="H670" s="64" t="str">
        <f>VLOOKUP($G670, 'Lookup Values'!$D$2:$E$8, 2)</f>
        <v>Fri</v>
      </c>
      <c r="I670" s="80" t="s">
        <v>27</v>
      </c>
      <c r="J670" s="80" t="s">
        <v>28</v>
      </c>
      <c r="K670" s="80" t="s">
        <v>26</v>
      </c>
      <c r="L670" s="80" t="s">
        <v>10</v>
      </c>
      <c r="M670" s="82">
        <v>120</v>
      </c>
      <c r="N670" s="82">
        <f>IF($O670="Income",$M670*'Lookup Values'!$H$3,$M670*'Lookup Values'!$H$2)</f>
        <v>10.35</v>
      </c>
      <c r="O670" s="80" t="str">
        <f t="shared" si="54"/>
        <v>Expense</v>
      </c>
    </row>
    <row r="671" spans="1:15" x14ac:dyDescent="0.25">
      <c r="A671" s="80">
        <v>670</v>
      </c>
      <c r="B671" s="81">
        <v>40511</v>
      </c>
      <c r="C671" s="64">
        <f t="shared" si="50"/>
        <v>2010</v>
      </c>
      <c r="D671" s="64">
        <f t="shared" si="51"/>
        <v>11</v>
      </c>
      <c r="E671" s="64" t="str">
        <f>VLOOKUP($D671,'Lookup Values'!$A$2:$B$13,2)</f>
        <v>Nov</v>
      </c>
      <c r="F671" s="64">
        <f t="shared" si="52"/>
        <v>29</v>
      </c>
      <c r="G671" s="64">
        <f t="shared" si="53"/>
        <v>2</v>
      </c>
      <c r="H671" s="64" t="str">
        <f>VLOOKUP($G671, 'Lookup Values'!$D$2:$E$8, 2)</f>
        <v>Mon</v>
      </c>
      <c r="I671" s="80" t="s">
        <v>39</v>
      </c>
      <c r="J671" s="80" t="s">
        <v>40</v>
      </c>
      <c r="K671" s="80" t="s">
        <v>38</v>
      </c>
      <c r="L671" s="80" t="s">
        <v>10</v>
      </c>
      <c r="M671" s="82">
        <v>261</v>
      </c>
      <c r="N671" s="82">
        <f>IF($O671="Income",$M671*'Lookup Values'!$H$3,$M671*'Lookup Values'!$H$2)</f>
        <v>22.511249999999997</v>
      </c>
      <c r="O671" s="80" t="str">
        <f t="shared" si="54"/>
        <v>Expense</v>
      </c>
    </row>
    <row r="672" spans="1:15" x14ac:dyDescent="0.25">
      <c r="A672" s="80">
        <v>671</v>
      </c>
      <c r="B672" s="81">
        <v>40515</v>
      </c>
      <c r="C672" s="64">
        <f t="shared" si="50"/>
        <v>2010</v>
      </c>
      <c r="D672" s="64">
        <f t="shared" si="51"/>
        <v>12</v>
      </c>
      <c r="E672" s="64" t="str">
        <f>VLOOKUP($D672,'Lookup Values'!$A$2:$B$13,2)</f>
        <v>Dec</v>
      </c>
      <c r="F672" s="64">
        <f t="shared" si="52"/>
        <v>3</v>
      </c>
      <c r="G672" s="64">
        <f t="shared" si="53"/>
        <v>6</v>
      </c>
      <c r="H672" s="64" t="str">
        <f>VLOOKUP($G672, 'Lookup Values'!$D$2:$E$8, 2)</f>
        <v>Fri</v>
      </c>
      <c r="I672" s="80" t="s">
        <v>47</v>
      </c>
      <c r="J672" s="80" t="s">
        <v>76</v>
      </c>
      <c r="K672" s="80" t="s">
        <v>77</v>
      </c>
      <c r="L672" s="80" t="s">
        <v>10</v>
      </c>
      <c r="M672" s="82">
        <v>150</v>
      </c>
      <c r="N672" s="82">
        <f>IF($O672="Income",$M672*'Lookup Values'!$H$3,$M672*'Lookup Values'!$H$2)</f>
        <v>57</v>
      </c>
      <c r="O672" s="80" t="str">
        <f t="shared" si="54"/>
        <v>Income</v>
      </c>
    </row>
    <row r="673" spans="1:15" x14ac:dyDescent="0.25">
      <c r="A673" s="80">
        <v>672</v>
      </c>
      <c r="B673" s="81">
        <v>40516</v>
      </c>
      <c r="C673" s="64">
        <f t="shared" si="50"/>
        <v>2010</v>
      </c>
      <c r="D673" s="64">
        <f t="shared" si="51"/>
        <v>12</v>
      </c>
      <c r="E673" s="64" t="str">
        <f>VLOOKUP($D673,'Lookup Values'!$A$2:$B$13,2)</f>
        <v>Dec</v>
      </c>
      <c r="F673" s="64">
        <f t="shared" si="52"/>
        <v>4</v>
      </c>
      <c r="G673" s="64">
        <f t="shared" si="53"/>
        <v>7</v>
      </c>
      <c r="H673" s="64" t="str">
        <f>VLOOKUP($G673, 'Lookup Values'!$D$2:$E$8, 2)</f>
        <v>Sat</v>
      </c>
      <c r="I673" s="80" t="s">
        <v>47</v>
      </c>
      <c r="J673" s="80" t="s">
        <v>80</v>
      </c>
      <c r="K673" s="80" t="s">
        <v>81</v>
      </c>
      <c r="L673" s="80" t="s">
        <v>23</v>
      </c>
      <c r="M673" s="82">
        <v>399</v>
      </c>
      <c r="N673" s="82">
        <f>IF($O673="Income",$M673*'Lookup Values'!$H$3,$M673*'Lookup Values'!$H$2)</f>
        <v>151.62</v>
      </c>
      <c r="O673" s="80" t="str">
        <f t="shared" si="54"/>
        <v>Income</v>
      </c>
    </row>
    <row r="674" spans="1:15" x14ac:dyDescent="0.25">
      <c r="A674" s="80">
        <v>673</v>
      </c>
      <c r="B674" s="81">
        <v>40517</v>
      </c>
      <c r="C674" s="64">
        <f t="shared" si="50"/>
        <v>2010</v>
      </c>
      <c r="D674" s="64">
        <f t="shared" si="51"/>
        <v>12</v>
      </c>
      <c r="E674" s="64" t="str">
        <f>VLOOKUP($D674,'Lookup Values'!$A$2:$B$13,2)</f>
        <v>Dec</v>
      </c>
      <c r="F674" s="64">
        <f t="shared" si="52"/>
        <v>5</v>
      </c>
      <c r="G674" s="64">
        <f t="shared" si="53"/>
        <v>1</v>
      </c>
      <c r="H674" s="64" t="str">
        <f>VLOOKUP($G674, 'Lookup Values'!$D$2:$E$8, 2)</f>
        <v>Sun</v>
      </c>
      <c r="I674" s="80" t="s">
        <v>39</v>
      </c>
      <c r="J674" s="80" t="s">
        <v>40</v>
      </c>
      <c r="K674" s="80" t="s">
        <v>38</v>
      </c>
      <c r="L674" s="80" t="s">
        <v>20</v>
      </c>
      <c r="M674" s="82">
        <v>111</v>
      </c>
      <c r="N674" s="82">
        <f>IF($O674="Income",$M674*'Lookup Values'!$H$3,$M674*'Lookup Values'!$H$2)</f>
        <v>9.5737499999999986</v>
      </c>
      <c r="O674" s="80" t="str">
        <f t="shared" si="54"/>
        <v>Expense</v>
      </c>
    </row>
    <row r="675" spans="1:15" x14ac:dyDescent="0.25">
      <c r="A675" s="80">
        <v>674</v>
      </c>
      <c r="B675" s="81">
        <v>40519</v>
      </c>
      <c r="C675" s="64">
        <f t="shared" si="50"/>
        <v>2010</v>
      </c>
      <c r="D675" s="64">
        <f t="shared" si="51"/>
        <v>12</v>
      </c>
      <c r="E675" s="64" t="str">
        <f>VLOOKUP($D675,'Lookup Values'!$A$2:$B$13,2)</f>
        <v>Dec</v>
      </c>
      <c r="F675" s="64">
        <f t="shared" si="52"/>
        <v>7</v>
      </c>
      <c r="G675" s="64">
        <f t="shared" si="53"/>
        <v>3</v>
      </c>
      <c r="H675" s="64" t="str">
        <f>VLOOKUP($G675, 'Lookup Values'!$D$2:$E$8, 2)</f>
        <v>Tue</v>
      </c>
      <c r="I675" s="80" t="s">
        <v>27</v>
      </c>
      <c r="J675" s="80" t="s">
        <v>28</v>
      </c>
      <c r="K675" s="80" t="s">
        <v>26</v>
      </c>
      <c r="L675" s="80" t="s">
        <v>10</v>
      </c>
      <c r="M675" s="82">
        <v>468</v>
      </c>
      <c r="N675" s="82">
        <f>IF($O675="Income",$M675*'Lookup Values'!$H$3,$M675*'Lookup Values'!$H$2)</f>
        <v>40.364999999999995</v>
      </c>
      <c r="O675" s="80" t="str">
        <f t="shared" si="54"/>
        <v>Expense</v>
      </c>
    </row>
    <row r="676" spans="1:15" x14ac:dyDescent="0.25">
      <c r="A676" s="80">
        <v>675</v>
      </c>
      <c r="B676" s="81">
        <v>40520</v>
      </c>
      <c r="C676" s="64">
        <f t="shared" si="50"/>
        <v>2010</v>
      </c>
      <c r="D676" s="64">
        <f t="shared" si="51"/>
        <v>12</v>
      </c>
      <c r="E676" s="64" t="str">
        <f>VLOOKUP($D676,'Lookup Values'!$A$2:$B$13,2)</f>
        <v>Dec</v>
      </c>
      <c r="F676" s="64">
        <f t="shared" si="52"/>
        <v>8</v>
      </c>
      <c r="G676" s="64">
        <f t="shared" si="53"/>
        <v>4</v>
      </c>
      <c r="H676" s="64" t="str">
        <f>VLOOKUP($G676, 'Lookup Values'!$D$2:$E$8, 2)</f>
        <v>Wed</v>
      </c>
      <c r="I676" s="80" t="s">
        <v>12</v>
      </c>
      <c r="J676" s="80" t="s">
        <v>25</v>
      </c>
      <c r="K676" s="80" t="s">
        <v>24</v>
      </c>
      <c r="L676" s="80" t="s">
        <v>20</v>
      </c>
      <c r="M676" s="82">
        <v>9</v>
      </c>
      <c r="N676" s="82">
        <f>IF($O676="Income",$M676*'Lookup Values'!$H$3,$M676*'Lookup Values'!$H$2)</f>
        <v>0.77624999999999988</v>
      </c>
      <c r="O676" s="80" t="str">
        <f t="shared" si="54"/>
        <v>Expense</v>
      </c>
    </row>
    <row r="677" spans="1:15" x14ac:dyDescent="0.25">
      <c r="A677" s="80">
        <v>676</v>
      </c>
      <c r="B677" s="81">
        <v>40521</v>
      </c>
      <c r="C677" s="64">
        <f t="shared" si="50"/>
        <v>2010</v>
      </c>
      <c r="D677" s="64">
        <f t="shared" si="51"/>
        <v>12</v>
      </c>
      <c r="E677" s="64" t="str">
        <f>VLOOKUP($D677,'Lookup Values'!$A$2:$B$13,2)</f>
        <v>Dec</v>
      </c>
      <c r="F677" s="64">
        <f t="shared" si="52"/>
        <v>9</v>
      </c>
      <c r="G677" s="64">
        <f t="shared" si="53"/>
        <v>5</v>
      </c>
      <c r="H677" s="64" t="str">
        <f>VLOOKUP($G677, 'Lookup Values'!$D$2:$E$8, 2)</f>
        <v>Thu</v>
      </c>
      <c r="I677" s="80" t="s">
        <v>18</v>
      </c>
      <c r="J677" s="80" t="s">
        <v>30</v>
      </c>
      <c r="K677" s="80" t="s">
        <v>29</v>
      </c>
      <c r="L677" s="80" t="s">
        <v>23</v>
      </c>
      <c r="M677" s="82">
        <v>461</v>
      </c>
      <c r="N677" s="82">
        <f>IF($O677="Income",$M677*'Lookup Values'!$H$3,$M677*'Lookup Values'!$H$2)</f>
        <v>39.761249999999997</v>
      </c>
      <c r="O677" s="80" t="str">
        <f t="shared" si="54"/>
        <v>Expense</v>
      </c>
    </row>
    <row r="678" spans="1:15" x14ac:dyDescent="0.25">
      <c r="A678" s="80">
        <v>677</v>
      </c>
      <c r="B678" s="81">
        <v>40521</v>
      </c>
      <c r="C678" s="64">
        <f t="shared" si="50"/>
        <v>2010</v>
      </c>
      <c r="D678" s="64">
        <f t="shared" si="51"/>
        <v>12</v>
      </c>
      <c r="E678" s="64" t="str">
        <f>VLOOKUP($D678,'Lookup Values'!$A$2:$B$13,2)</f>
        <v>Dec</v>
      </c>
      <c r="F678" s="64">
        <f t="shared" si="52"/>
        <v>9</v>
      </c>
      <c r="G678" s="64">
        <f t="shared" si="53"/>
        <v>5</v>
      </c>
      <c r="H678" s="64" t="str">
        <f>VLOOKUP($G678, 'Lookup Values'!$D$2:$E$8, 2)</f>
        <v>Thu</v>
      </c>
      <c r="I678" s="80" t="s">
        <v>15</v>
      </c>
      <c r="J678" s="80" t="s">
        <v>35</v>
      </c>
      <c r="K678" s="80" t="s">
        <v>34</v>
      </c>
      <c r="L678" s="80" t="s">
        <v>10</v>
      </c>
      <c r="M678" s="82">
        <v>13</v>
      </c>
      <c r="N678" s="82">
        <f>IF($O678="Income",$M678*'Lookup Values'!$H$3,$M678*'Lookup Values'!$H$2)</f>
        <v>1.1212499999999999</v>
      </c>
      <c r="O678" s="80" t="str">
        <f t="shared" si="54"/>
        <v>Expense</v>
      </c>
    </row>
    <row r="679" spans="1:15" x14ac:dyDescent="0.25">
      <c r="A679" s="80">
        <v>678</v>
      </c>
      <c r="B679" s="81">
        <v>40527</v>
      </c>
      <c r="C679" s="64">
        <f t="shared" si="50"/>
        <v>2010</v>
      </c>
      <c r="D679" s="64">
        <f t="shared" si="51"/>
        <v>12</v>
      </c>
      <c r="E679" s="64" t="str">
        <f>VLOOKUP($D679,'Lookup Values'!$A$2:$B$13,2)</f>
        <v>Dec</v>
      </c>
      <c r="F679" s="64">
        <f t="shared" si="52"/>
        <v>15</v>
      </c>
      <c r="G679" s="64">
        <f t="shared" si="53"/>
        <v>4</v>
      </c>
      <c r="H679" s="64" t="str">
        <f>VLOOKUP($G679, 'Lookup Values'!$D$2:$E$8, 2)</f>
        <v>Wed</v>
      </c>
      <c r="I679" s="80" t="s">
        <v>8</v>
      </c>
      <c r="J679" s="80" t="s">
        <v>9</v>
      </c>
      <c r="K679" s="80" t="s">
        <v>7</v>
      </c>
      <c r="L679" s="80" t="s">
        <v>23</v>
      </c>
      <c r="M679" s="82">
        <v>341</v>
      </c>
      <c r="N679" s="82">
        <f>IF($O679="Income",$M679*'Lookup Values'!$H$3,$M679*'Lookup Values'!$H$2)</f>
        <v>29.411249999999999</v>
      </c>
      <c r="O679" s="80" t="str">
        <f t="shared" si="54"/>
        <v>Expense</v>
      </c>
    </row>
    <row r="680" spans="1:15" x14ac:dyDescent="0.25">
      <c r="A680" s="80">
        <v>679</v>
      </c>
      <c r="B680" s="81">
        <v>40529</v>
      </c>
      <c r="C680" s="64">
        <f t="shared" si="50"/>
        <v>2010</v>
      </c>
      <c r="D680" s="64">
        <f t="shared" si="51"/>
        <v>12</v>
      </c>
      <c r="E680" s="64" t="str">
        <f>VLOOKUP($D680,'Lookup Values'!$A$2:$B$13,2)</f>
        <v>Dec</v>
      </c>
      <c r="F680" s="64">
        <f t="shared" si="52"/>
        <v>17</v>
      </c>
      <c r="G680" s="64">
        <f t="shared" si="53"/>
        <v>6</v>
      </c>
      <c r="H680" s="64" t="str">
        <f>VLOOKUP($G680, 'Lookup Values'!$D$2:$E$8, 2)</f>
        <v>Fri</v>
      </c>
      <c r="I680" s="80" t="s">
        <v>47</v>
      </c>
      <c r="J680" s="80" t="s">
        <v>80</v>
      </c>
      <c r="K680" s="80" t="s">
        <v>81</v>
      </c>
      <c r="L680" s="80" t="s">
        <v>23</v>
      </c>
      <c r="M680" s="82">
        <v>62</v>
      </c>
      <c r="N680" s="82">
        <f>IF($O680="Income",$M680*'Lookup Values'!$H$3,$M680*'Lookup Values'!$H$2)</f>
        <v>23.56</v>
      </c>
      <c r="O680" s="80" t="str">
        <f t="shared" si="54"/>
        <v>Income</v>
      </c>
    </row>
    <row r="681" spans="1:15" x14ac:dyDescent="0.25">
      <c r="A681" s="80">
        <v>680</v>
      </c>
      <c r="B681" s="81">
        <v>40531</v>
      </c>
      <c r="C681" s="64">
        <f t="shared" si="50"/>
        <v>2010</v>
      </c>
      <c r="D681" s="64">
        <f t="shared" si="51"/>
        <v>12</v>
      </c>
      <c r="E681" s="64" t="str">
        <f>VLOOKUP($D681,'Lookup Values'!$A$2:$B$13,2)</f>
        <v>Dec</v>
      </c>
      <c r="F681" s="64">
        <f t="shared" si="52"/>
        <v>19</v>
      </c>
      <c r="G681" s="64">
        <f t="shared" si="53"/>
        <v>1</v>
      </c>
      <c r="H681" s="64" t="str">
        <f>VLOOKUP($G681, 'Lookup Values'!$D$2:$E$8, 2)</f>
        <v>Sun</v>
      </c>
      <c r="I681" s="80" t="s">
        <v>47</v>
      </c>
      <c r="J681" s="80" t="s">
        <v>76</v>
      </c>
      <c r="K681" s="80" t="s">
        <v>77</v>
      </c>
      <c r="L681" s="80" t="s">
        <v>20</v>
      </c>
      <c r="M681" s="82">
        <v>446</v>
      </c>
      <c r="N681" s="82">
        <f>IF($O681="Income",$M681*'Lookup Values'!$H$3,$M681*'Lookup Values'!$H$2)</f>
        <v>169.48</v>
      </c>
      <c r="O681" s="80" t="str">
        <f t="shared" si="54"/>
        <v>Income</v>
      </c>
    </row>
    <row r="682" spans="1:15" x14ac:dyDescent="0.25">
      <c r="A682" s="80">
        <v>681</v>
      </c>
      <c r="B682" s="81">
        <v>40536</v>
      </c>
      <c r="C682" s="64">
        <f t="shared" si="50"/>
        <v>2010</v>
      </c>
      <c r="D682" s="64">
        <f t="shared" si="51"/>
        <v>12</v>
      </c>
      <c r="E682" s="64" t="str">
        <f>VLOOKUP($D682,'Lookup Values'!$A$2:$B$13,2)</f>
        <v>Dec</v>
      </c>
      <c r="F682" s="64">
        <f t="shared" si="52"/>
        <v>24</v>
      </c>
      <c r="G682" s="64">
        <f t="shared" si="53"/>
        <v>6</v>
      </c>
      <c r="H682" s="64" t="str">
        <f>VLOOKUP($G682, 'Lookup Values'!$D$2:$E$8, 2)</f>
        <v>Fri</v>
      </c>
      <c r="I682" s="80" t="s">
        <v>47</v>
      </c>
      <c r="J682" s="80" t="s">
        <v>78</v>
      </c>
      <c r="K682" s="80" t="s">
        <v>79</v>
      </c>
      <c r="L682" s="80" t="s">
        <v>20</v>
      </c>
      <c r="M682" s="82">
        <v>284</v>
      </c>
      <c r="N682" s="82">
        <f>IF($O682="Income",$M682*'Lookup Values'!$H$3,$M682*'Lookup Values'!$H$2)</f>
        <v>107.92</v>
      </c>
      <c r="O682" s="80" t="str">
        <f t="shared" si="54"/>
        <v>Income</v>
      </c>
    </row>
    <row r="683" spans="1:15" x14ac:dyDescent="0.25">
      <c r="A683" s="80">
        <v>682</v>
      </c>
      <c r="B683" s="81">
        <v>40537</v>
      </c>
      <c r="C683" s="64">
        <f t="shared" si="50"/>
        <v>2010</v>
      </c>
      <c r="D683" s="64">
        <f t="shared" si="51"/>
        <v>12</v>
      </c>
      <c r="E683" s="64" t="str">
        <f>VLOOKUP($D683,'Lookup Values'!$A$2:$B$13,2)</f>
        <v>Dec</v>
      </c>
      <c r="F683" s="64">
        <f t="shared" si="52"/>
        <v>25</v>
      </c>
      <c r="G683" s="64">
        <f t="shared" si="53"/>
        <v>7</v>
      </c>
      <c r="H683" s="64" t="str">
        <f>VLOOKUP($G683, 'Lookup Values'!$D$2:$E$8, 2)</f>
        <v>Sat</v>
      </c>
      <c r="I683" s="80" t="s">
        <v>27</v>
      </c>
      <c r="J683" s="80" t="s">
        <v>28</v>
      </c>
      <c r="K683" s="80" t="s">
        <v>26</v>
      </c>
      <c r="L683" s="80" t="s">
        <v>23</v>
      </c>
      <c r="M683" s="82">
        <v>439</v>
      </c>
      <c r="N683" s="82">
        <f>IF($O683="Income",$M683*'Lookup Values'!$H$3,$M683*'Lookup Values'!$H$2)</f>
        <v>37.863749999999996</v>
      </c>
      <c r="O683" s="80" t="str">
        <f t="shared" si="54"/>
        <v>Expense</v>
      </c>
    </row>
    <row r="684" spans="1:15" x14ac:dyDescent="0.25">
      <c r="A684" s="80">
        <v>683</v>
      </c>
      <c r="B684" s="81">
        <v>40538</v>
      </c>
      <c r="C684" s="64">
        <f t="shared" si="50"/>
        <v>2010</v>
      </c>
      <c r="D684" s="64">
        <f t="shared" si="51"/>
        <v>12</v>
      </c>
      <c r="E684" s="64" t="str">
        <f>VLOOKUP($D684,'Lookup Values'!$A$2:$B$13,2)</f>
        <v>Dec</v>
      </c>
      <c r="F684" s="64">
        <f t="shared" si="52"/>
        <v>26</v>
      </c>
      <c r="G684" s="64">
        <f t="shared" si="53"/>
        <v>1</v>
      </c>
      <c r="H684" s="64" t="str">
        <f>VLOOKUP($G684, 'Lookup Values'!$D$2:$E$8, 2)</f>
        <v>Sun</v>
      </c>
      <c r="I684" s="80" t="s">
        <v>12</v>
      </c>
      <c r="J684" s="80" t="s">
        <v>25</v>
      </c>
      <c r="K684" s="80" t="s">
        <v>24</v>
      </c>
      <c r="L684" s="80" t="s">
        <v>10</v>
      </c>
      <c r="M684" s="82">
        <v>168</v>
      </c>
      <c r="N684" s="82">
        <f>IF($O684="Income",$M684*'Lookup Values'!$H$3,$M684*'Lookup Values'!$H$2)</f>
        <v>14.489999999999998</v>
      </c>
      <c r="O684" s="80" t="str">
        <f t="shared" si="54"/>
        <v>Expense</v>
      </c>
    </row>
    <row r="685" spans="1:15" x14ac:dyDescent="0.25">
      <c r="A685" s="80">
        <v>684</v>
      </c>
      <c r="B685" s="81">
        <v>40539</v>
      </c>
      <c r="C685" s="64">
        <f t="shared" si="50"/>
        <v>2010</v>
      </c>
      <c r="D685" s="64">
        <f t="shared" si="51"/>
        <v>12</v>
      </c>
      <c r="E685" s="64" t="str">
        <f>VLOOKUP($D685,'Lookup Values'!$A$2:$B$13,2)</f>
        <v>Dec</v>
      </c>
      <c r="F685" s="64">
        <f t="shared" si="52"/>
        <v>27</v>
      </c>
      <c r="G685" s="64">
        <f t="shared" si="53"/>
        <v>2</v>
      </c>
      <c r="H685" s="64" t="str">
        <f>VLOOKUP($G685, 'Lookup Values'!$D$2:$E$8, 2)</f>
        <v>Mon</v>
      </c>
      <c r="I685" s="80" t="s">
        <v>8</v>
      </c>
      <c r="J685" s="80" t="s">
        <v>22</v>
      </c>
      <c r="K685" s="80" t="s">
        <v>21</v>
      </c>
      <c r="L685" s="80" t="s">
        <v>23</v>
      </c>
      <c r="M685" s="82">
        <v>417</v>
      </c>
      <c r="N685" s="82">
        <f>IF($O685="Income",$M685*'Lookup Values'!$H$3,$M685*'Lookup Values'!$H$2)</f>
        <v>35.966249999999995</v>
      </c>
      <c r="O685" s="80" t="str">
        <f t="shared" si="54"/>
        <v>Expense</v>
      </c>
    </row>
    <row r="686" spans="1:15" x14ac:dyDescent="0.25">
      <c r="A686" s="80">
        <v>685</v>
      </c>
      <c r="B686" s="81">
        <v>40539</v>
      </c>
      <c r="C686" s="64">
        <f t="shared" si="50"/>
        <v>2010</v>
      </c>
      <c r="D686" s="64">
        <f t="shared" si="51"/>
        <v>12</v>
      </c>
      <c r="E686" s="64" t="str">
        <f>VLOOKUP($D686,'Lookup Values'!$A$2:$B$13,2)</f>
        <v>Dec</v>
      </c>
      <c r="F686" s="64">
        <f t="shared" si="52"/>
        <v>27</v>
      </c>
      <c r="G686" s="64">
        <f t="shared" si="53"/>
        <v>2</v>
      </c>
      <c r="H686" s="64" t="str">
        <f>VLOOKUP($G686, 'Lookup Values'!$D$2:$E$8, 2)</f>
        <v>Mon</v>
      </c>
      <c r="I686" s="80" t="s">
        <v>12</v>
      </c>
      <c r="J686" s="80" t="s">
        <v>25</v>
      </c>
      <c r="K686" s="80" t="s">
        <v>24</v>
      </c>
      <c r="L686" s="80" t="s">
        <v>20</v>
      </c>
      <c r="M686" s="82">
        <v>7</v>
      </c>
      <c r="N686" s="82">
        <f>IF($O686="Income",$M686*'Lookup Values'!$H$3,$M686*'Lookup Values'!$H$2)</f>
        <v>0.60375000000000001</v>
      </c>
      <c r="O686" s="80" t="str">
        <f t="shared" si="54"/>
        <v>Expense</v>
      </c>
    </row>
    <row r="687" spans="1:15" x14ac:dyDescent="0.25">
      <c r="A687" s="80">
        <v>686</v>
      </c>
      <c r="B687" s="81">
        <v>40540</v>
      </c>
      <c r="C687" s="64">
        <f t="shared" si="50"/>
        <v>2010</v>
      </c>
      <c r="D687" s="64">
        <f t="shared" si="51"/>
        <v>12</v>
      </c>
      <c r="E687" s="64" t="str">
        <f>VLOOKUP($D687,'Lookup Values'!$A$2:$B$13,2)</f>
        <v>Dec</v>
      </c>
      <c r="F687" s="64">
        <f t="shared" si="52"/>
        <v>28</v>
      </c>
      <c r="G687" s="64">
        <f t="shared" si="53"/>
        <v>3</v>
      </c>
      <c r="H687" s="64" t="str">
        <f>VLOOKUP($G687, 'Lookup Values'!$D$2:$E$8, 2)</f>
        <v>Tue</v>
      </c>
      <c r="I687" s="80" t="s">
        <v>32</v>
      </c>
      <c r="J687" s="80" t="s">
        <v>33</v>
      </c>
      <c r="K687" s="80" t="s">
        <v>31</v>
      </c>
      <c r="L687" s="80" t="s">
        <v>10</v>
      </c>
      <c r="M687" s="82">
        <v>316</v>
      </c>
      <c r="N687" s="82">
        <f>IF($O687="Income",$M687*'Lookup Values'!$H$3,$M687*'Lookup Values'!$H$2)</f>
        <v>27.254999999999999</v>
      </c>
      <c r="O687" s="80" t="str">
        <f t="shared" si="54"/>
        <v>Expense</v>
      </c>
    </row>
    <row r="688" spans="1:15" x14ac:dyDescent="0.25">
      <c r="A688" s="80">
        <v>687</v>
      </c>
      <c r="B688" s="81">
        <v>40540</v>
      </c>
      <c r="C688" s="64">
        <f t="shared" si="50"/>
        <v>2010</v>
      </c>
      <c r="D688" s="64">
        <f t="shared" si="51"/>
        <v>12</v>
      </c>
      <c r="E688" s="64" t="str">
        <f>VLOOKUP($D688,'Lookup Values'!$A$2:$B$13,2)</f>
        <v>Dec</v>
      </c>
      <c r="F688" s="64">
        <f t="shared" si="52"/>
        <v>28</v>
      </c>
      <c r="G688" s="64">
        <f t="shared" si="53"/>
        <v>3</v>
      </c>
      <c r="H688" s="64" t="str">
        <f>VLOOKUP($G688, 'Lookup Values'!$D$2:$E$8, 2)</f>
        <v>Tue</v>
      </c>
      <c r="I688" s="80" t="s">
        <v>39</v>
      </c>
      <c r="J688" s="80" t="s">
        <v>40</v>
      </c>
      <c r="K688" s="80" t="s">
        <v>38</v>
      </c>
      <c r="L688" s="80" t="s">
        <v>23</v>
      </c>
      <c r="M688" s="82">
        <v>215</v>
      </c>
      <c r="N688" s="82">
        <f>IF($O688="Income",$M688*'Lookup Values'!$H$3,$M688*'Lookup Values'!$H$2)</f>
        <v>18.543749999999999</v>
      </c>
      <c r="O688" s="80" t="str">
        <f t="shared" si="54"/>
        <v>Expense</v>
      </c>
    </row>
    <row r="689" spans="1:15" x14ac:dyDescent="0.25">
      <c r="A689" s="80">
        <v>688</v>
      </c>
      <c r="B689" s="81">
        <v>40541</v>
      </c>
      <c r="C689" s="64">
        <f t="shared" si="50"/>
        <v>2010</v>
      </c>
      <c r="D689" s="64">
        <f t="shared" si="51"/>
        <v>12</v>
      </c>
      <c r="E689" s="64" t="str">
        <f>VLOOKUP($D689,'Lookup Values'!$A$2:$B$13,2)</f>
        <v>Dec</v>
      </c>
      <c r="F689" s="64">
        <f t="shared" si="52"/>
        <v>29</v>
      </c>
      <c r="G689" s="64">
        <f t="shared" si="53"/>
        <v>4</v>
      </c>
      <c r="H689" s="64" t="str">
        <f>VLOOKUP($G689, 'Lookup Values'!$D$2:$E$8, 2)</f>
        <v>Wed</v>
      </c>
      <c r="I689" s="80" t="s">
        <v>15</v>
      </c>
      <c r="J689" s="80" t="s">
        <v>35</v>
      </c>
      <c r="K689" s="80" t="s">
        <v>34</v>
      </c>
      <c r="L689" s="80" t="s">
        <v>20</v>
      </c>
      <c r="M689" s="82">
        <v>216</v>
      </c>
      <c r="N689" s="82">
        <f>IF($O689="Income",$M689*'Lookup Values'!$H$3,$M689*'Lookup Values'!$H$2)</f>
        <v>18.63</v>
      </c>
      <c r="O689" s="80" t="str">
        <f t="shared" si="54"/>
        <v>Expense</v>
      </c>
    </row>
    <row r="690" spans="1:15" x14ac:dyDescent="0.25">
      <c r="A690" s="80">
        <v>689</v>
      </c>
      <c r="B690" s="81">
        <v>40541</v>
      </c>
      <c r="C690" s="64">
        <f t="shared" si="50"/>
        <v>2010</v>
      </c>
      <c r="D690" s="64">
        <f t="shared" si="51"/>
        <v>12</v>
      </c>
      <c r="E690" s="64" t="str">
        <f>VLOOKUP($D690,'Lookup Values'!$A$2:$B$13,2)</f>
        <v>Dec</v>
      </c>
      <c r="F690" s="64">
        <f t="shared" si="52"/>
        <v>29</v>
      </c>
      <c r="G690" s="64">
        <f t="shared" si="53"/>
        <v>4</v>
      </c>
      <c r="H690" s="64" t="str">
        <f>VLOOKUP($G690, 'Lookup Values'!$D$2:$E$8, 2)</f>
        <v>Wed</v>
      </c>
      <c r="I690" s="80" t="s">
        <v>15</v>
      </c>
      <c r="J690" s="80" t="s">
        <v>35</v>
      </c>
      <c r="K690" s="80" t="s">
        <v>34</v>
      </c>
      <c r="L690" s="80" t="s">
        <v>23</v>
      </c>
      <c r="M690" s="82">
        <v>274</v>
      </c>
      <c r="N690" s="82">
        <f>IF($O690="Income",$M690*'Lookup Values'!$H$3,$M690*'Lookup Values'!$H$2)</f>
        <v>23.632499999999997</v>
      </c>
      <c r="O690" s="80" t="str">
        <f t="shared" si="54"/>
        <v>Expense</v>
      </c>
    </row>
    <row r="691" spans="1:15" x14ac:dyDescent="0.25">
      <c r="A691" s="80">
        <v>690</v>
      </c>
      <c r="B691" s="81">
        <v>40546</v>
      </c>
      <c r="C691" s="64">
        <f t="shared" si="50"/>
        <v>2011</v>
      </c>
      <c r="D691" s="64">
        <f t="shared" si="51"/>
        <v>1</v>
      </c>
      <c r="E691" s="64" t="str">
        <f>VLOOKUP($D691,'Lookup Values'!$A$2:$B$13,2)</f>
        <v>Jan</v>
      </c>
      <c r="F691" s="64">
        <f t="shared" si="52"/>
        <v>3</v>
      </c>
      <c r="G691" s="64">
        <f t="shared" si="53"/>
        <v>2</v>
      </c>
      <c r="H691" s="64" t="str">
        <f>VLOOKUP($G691, 'Lookup Values'!$D$2:$E$8, 2)</f>
        <v>Mon</v>
      </c>
      <c r="I691" s="80" t="s">
        <v>42</v>
      </c>
      <c r="J691" s="80" t="s">
        <v>43</v>
      </c>
      <c r="K691" s="80" t="s">
        <v>41</v>
      </c>
      <c r="L691" s="80" t="s">
        <v>10</v>
      </c>
      <c r="M691" s="82">
        <v>121</v>
      </c>
      <c r="N691" s="82">
        <f>IF($O691="Income",$M691*'Lookup Values'!$H$3,$M691*'Lookup Values'!$H$2)</f>
        <v>10.436249999999999</v>
      </c>
      <c r="O691" s="80" t="str">
        <f t="shared" si="54"/>
        <v>Expense</v>
      </c>
    </row>
    <row r="692" spans="1:15" x14ac:dyDescent="0.25">
      <c r="A692" s="80">
        <v>691</v>
      </c>
      <c r="B692" s="81">
        <v>40548</v>
      </c>
      <c r="C692" s="64">
        <f t="shared" si="50"/>
        <v>2011</v>
      </c>
      <c r="D692" s="64">
        <f t="shared" si="51"/>
        <v>1</v>
      </c>
      <c r="E692" s="64" t="str">
        <f>VLOOKUP($D692,'Lookup Values'!$A$2:$B$13,2)</f>
        <v>Jan</v>
      </c>
      <c r="F692" s="64">
        <f t="shared" si="52"/>
        <v>5</v>
      </c>
      <c r="G692" s="64">
        <f t="shared" si="53"/>
        <v>4</v>
      </c>
      <c r="H692" s="64" t="str">
        <f>VLOOKUP($G692, 'Lookup Values'!$D$2:$E$8, 2)</f>
        <v>Wed</v>
      </c>
      <c r="I692" s="80" t="s">
        <v>42</v>
      </c>
      <c r="J692" s="80" t="s">
        <v>43</v>
      </c>
      <c r="K692" s="80" t="s">
        <v>41</v>
      </c>
      <c r="L692" s="80" t="s">
        <v>23</v>
      </c>
      <c r="M692" s="82">
        <v>209</v>
      </c>
      <c r="N692" s="82">
        <f>IF($O692="Income",$M692*'Lookup Values'!$H$3,$M692*'Lookup Values'!$H$2)</f>
        <v>18.026249999999997</v>
      </c>
      <c r="O692" s="80" t="str">
        <f t="shared" si="54"/>
        <v>Expense</v>
      </c>
    </row>
    <row r="693" spans="1:15" x14ac:dyDescent="0.25">
      <c r="A693" s="80">
        <v>692</v>
      </c>
      <c r="B693" s="81">
        <v>40549</v>
      </c>
      <c r="C693" s="64">
        <f t="shared" si="50"/>
        <v>2011</v>
      </c>
      <c r="D693" s="64">
        <f t="shared" si="51"/>
        <v>1</v>
      </c>
      <c r="E693" s="64" t="str">
        <f>VLOOKUP($D693,'Lookup Values'!$A$2:$B$13,2)</f>
        <v>Jan</v>
      </c>
      <c r="F693" s="64">
        <f t="shared" si="52"/>
        <v>6</v>
      </c>
      <c r="G693" s="64">
        <f t="shared" si="53"/>
        <v>5</v>
      </c>
      <c r="H693" s="64" t="str">
        <f>VLOOKUP($G693, 'Lookup Values'!$D$2:$E$8, 2)</f>
        <v>Thu</v>
      </c>
      <c r="I693" s="80" t="s">
        <v>27</v>
      </c>
      <c r="J693" s="80" t="s">
        <v>28</v>
      </c>
      <c r="K693" s="80" t="s">
        <v>26</v>
      </c>
      <c r="L693" s="80" t="s">
        <v>23</v>
      </c>
      <c r="M693" s="82">
        <v>326</v>
      </c>
      <c r="N693" s="82">
        <f>IF($O693="Income",$M693*'Lookup Values'!$H$3,$M693*'Lookup Values'!$H$2)</f>
        <v>28.117499999999996</v>
      </c>
      <c r="O693" s="80" t="str">
        <f t="shared" si="54"/>
        <v>Expense</v>
      </c>
    </row>
    <row r="694" spans="1:15" x14ac:dyDescent="0.25">
      <c r="A694" s="80">
        <v>693</v>
      </c>
      <c r="B694" s="81">
        <v>40550</v>
      </c>
      <c r="C694" s="64">
        <f t="shared" si="50"/>
        <v>2011</v>
      </c>
      <c r="D694" s="64">
        <f t="shared" si="51"/>
        <v>1</v>
      </c>
      <c r="E694" s="64" t="str">
        <f>VLOOKUP($D694,'Lookup Values'!$A$2:$B$13,2)</f>
        <v>Jan</v>
      </c>
      <c r="F694" s="64">
        <f t="shared" si="52"/>
        <v>7</v>
      </c>
      <c r="G694" s="64">
        <f t="shared" si="53"/>
        <v>6</v>
      </c>
      <c r="H694" s="64" t="str">
        <f>VLOOKUP($G694, 'Lookup Values'!$D$2:$E$8, 2)</f>
        <v>Fri</v>
      </c>
      <c r="I694" s="80" t="s">
        <v>12</v>
      </c>
      <c r="J694" s="80" t="s">
        <v>37</v>
      </c>
      <c r="K694" s="80" t="s">
        <v>36</v>
      </c>
      <c r="L694" s="80" t="s">
        <v>23</v>
      </c>
      <c r="M694" s="82">
        <v>235</v>
      </c>
      <c r="N694" s="82">
        <f>IF($O694="Income",$M694*'Lookup Values'!$H$3,$M694*'Lookup Values'!$H$2)</f>
        <v>20.268749999999997</v>
      </c>
      <c r="O694" s="80" t="str">
        <f t="shared" si="54"/>
        <v>Expense</v>
      </c>
    </row>
    <row r="695" spans="1:15" x14ac:dyDescent="0.25">
      <c r="A695" s="80">
        <v>694</v>
      </c>
      <c r="B695" s="81">
        <v>40556</v>
      </c>
      <c r="C695" s="64">
        <f t="shared" si="50"/>
        <v>2011</v>
      </c>
      <c r="D695" s="64">
        <f t="shared" si="51"/>
        <v>1</v>
      </c>
      <c r="E695" s="64" t="str">
        <f>VLOOKUP($D695,'Lookup Values'!$A$2:$B$13,2)</f>
        <v>Jan</v>
      </c>
      <c r="F695" s="64">
        <f t="shared" si="52"/>
        <v>13</v>
      </c>
      <c r="G695" s="64">
        <f t="shared" si="53"/>
        <v>5</v>
      </c>
      <c r="H695" s="64" t="str">
        <f>VLOOKUP($G695, 'Lookup Values'!$D$2:$E$8, 2)</f>
        <v>Thu</v>
      </c>
      <c r="I695" s="80" t="s">
        <v>15</v>
      </c>
      <c r="J695" s="80" t="s">
        <v>35</v>
      </c>
      <c r="K695" s="80" t="s">
        <v>34</v>
      </c>
      <c r="L695" s="80" t="s">
        <v>20</v>
      </c>
      <c r="M695" s="82">
        <v>82</v>
      </c>
      <c r="N695" s="82">
        <f>IF($O695="Income",$M695*'Lookup Values'!$H$3,$M695*'Lookup Values'!$H$2)</f>
        <v>7.0724999999999998</v>
      </c>
      <c r="O695" s="80" t="str">
        <f t="shared" si="54"/>
        <v>Expense</v>
      </c>
    </row>
    <row r="696" spans="1:15" x14ac:dyDescent="0.25">
      <c r="A696" s="80">
        <v>695</v>
      </c>
      <c r="B696" s="81">
        <v>40557</v>
      </c>
      <c r="C696" s="64">
        <f t="shared" si="50"/>
        <v>2011</v>
      </c>
      <c r="D696" s="64">
        <f t="shared" si="51"/>
        <v>1</v>
      </c>
      <c r="E696" s="64" t="str">
        <f>VLOOKUP($D696,'Lookup Values'!$A$2:$B$13,2)</f>
        <v>Jan</v>
      </c>
      <c r="F696" s="64">
        <f t="shared" si="52"/>
        <v>14</v>
      </c>
      <c r="G696" s="64">
        <f t="shared" si="53"/>
        <v>6</v>
      </c>
      <c r="H696" s="64" t="str">
        <f>VLOOKUP($G696, 'Lookup Values'!$D$2:$E$8, 2)</f>
        <v>Fri</v>
      </c>
      <c r="I696" s="80" t="s">
        <v>47</v>
      </c>
      <c r="J696" s="80" t="s">
        <v>76</v>
      </c>
      <c r="K696" s="80" t="s">
        <v>77</v>
      </c>
      <c r="L696" s="80" t="s">
        <v>10</v>
      </c>
      <c r="M696" s="82">
        <v>41</v>
      </c>
      <c r="N696" s="82">
        <f>IF($O696="Income",$M696*'Lookup Values'!$H$3,$M696*'Lookup Values'!$H$2)</f>
        <v>15.58</v>
      </c>
      <c r="O696" s="80" t="str">
        <f t="shared" si="54"/>
        <v>Income</v>
      </c>
    </row>
    <row r="697" spans="1:15" x14ac:dyDescent="0.25">
      <c r="A697" s="80">
        <v>696</v>
      </c>
      <c r="B697" s="81">
        <v>40557</v>
      </c>
      <c r="C697" s="64">
        <f t="shared" si="50"/>
        <v>2011</v>
      </c>
      <c r="D697" s="64">
        <f t="shared" si="51"/>
        <v>1</v>
      </c>
      <c r="E697" s="64" t="str">
        <f>VLOOKUP($D697,'Lookup Values'!$A$2:$B$13,2)</f>
        <v>Jan</v>
      </c>
      <c r="F697" s="64">
        <f t="shared" si="52"/>
        <v>14</v>
      </c>
      <c r="G697" s="64">
        <f t="shared" si="53"/>
        <v>6</v>
      </c>
      <c r="H697" s="64" t="str">
        <f>VLOOKUP($G697, 'Lookup Values'!$D$2:$E$8, 2)</f>
        <v>Fri</v>
      </c>
      <c r="I697" s="80" t="s">
        <v>27</v>
      </c>
      <c r="J697" s="80" t="s">
        <v>28</v>
      </c>
      <c r="K697" s="80" t="s">
        <v>26</v>
      </c>
      <c r="L697" s="80" t="s">
        <v>10</v>
      </c>
      <c r="M697" s="82">
        <v>477</v>
      </c>
      <c r="N697" s="82">
        <f>IF($O697="Income",$M697*'Lookup Values'!$H$3,$M697*'Lookup Values'!$H$2)</f>
        <v>41.141249999999999</v>
      </c>
      <c r="O697" s="80" t="str">
        <f t="shared" si="54"/>
        <v>Expense</v>
      </c>
    </row>
    <row r="698" spans="1:15" x14ac:dyDescent="0.25">
      <c r="A698" s="80">
        <v>697</v>
      </c>
      <c r="B698" s="81">
        <v>40562</v>
      </c>
      <c r="C698" s="64">
        <f t="shared" si="50"/>
        <v>2011</v>
      </c>
      <c r="D698" s="64">
        <f t="shared" si="51"/>
        <v>1</v>
      </c>
      <c r="E698" s="64" t="str">
        <f>VLOOKUP($D698,'Lookup Values'!$A$2:$B$13,2)</f>
        <v>Jan</v>
      </c>
      <c r="F698" s="64">
        <f t="shared" si="52"/>
        <v>19</v>
      </c>
      <c r="G698" s="64">
        <f t="shared" si="53"/>
        <v>4</v>
      </c>
      <c r="H698" s="64" t="str">
        <f>VLOOKUP($G698, 'Lookup Values'!$D$2:$E$8, 2)</f>
        <v>Wed</v>
      </c>
      <c r="I698" s="80" t="s">
        <v>47</v>
      </c>
      <c r="J698" s="80" t="s">
        <v>80</v>
      </c>
      <c r="K698" s="80" t="s">
        <v>81</v>
      </c>
      <c r="L698" s="80" t="s">
        <v>23</v>
      </c>
      <c r="M698" s="82">
        <v>188</v>
      </c>
      <c r="N698" s="82">
        <f>IF($O698="Income",$M698*'Lookup Values'!$H$3,$M698*'Lookup Values'!$H$2)</f>
        <v>71.44</v>
      </c>
      <c r="O698" s="80" t="str">
        <f t="shared" si="54"/>
        <v>Income</v>
      </c>
    </row>
    <row r="699" spans="1:15" x14ac:dyDescent="0.25">
      <c r="A699" s="80">
        <v>698</v>
      </c>
      <c r="B699" s="81">
        <v>40564</v>
      </c>
      <c r="C699" s="64">
        <f t="shared" si="50"/>
        <v>2011</v>
      </c>
      <c r="D699" s="64">
        <f t="shared" si="51"/>
        <v>1</v>
      </c>
      <c r="E699" s="64" t="str">
        <f>VLOOKUP($D699,'Lookup Values'!$A$2:$B$13,2)</f>
        <v>Jan</v>
      </c>
      <c r="F699" s="64">
        <f t="shared" si="52"/>
        <v>21</v>
      </c>
      <c r="G699" s="64">
        <f t="shared" si="53"/>
        <v>6</v>
      </c>
      <c r="H699" s="64" t="str">
        <f>VLOOKUP($G699, 'Lookup Values'!$D$2:$E$8, 2)</f>
        <v>Fri</v>
      </c>
      <c r="I699" s="80" t="s">
        <v>47</v>
      </c>
      <c r="J699" s="80" t="s">
        <v>78</v>
      </c>
      <c r="K699" s="80" t="s">
        <v>79</v>
      </c>
      <c r="L699" s="80" t="s">
        <v>20</v>
      </c>
      <c r="M699" s="82">
        <v>428</v>
      </c>
      <c r="N699" s="82">
        <f>IF($O699="Income",$M699*'Lookup Values'!$H$3,$M699*'Lookup Values'!$H$2)</f>
        <v>162.64000000000001</v>
      </c>
      <c r="O699" s="80" t="str">
        <f t="shared" si="54"/>
        <v>Income</v>
      </c>
    </row>
    <row r="700" spans="1:15" x14ac:dyDescent="0.25">
      <c r="A700" s="80">
        <v>699</v>
      </c>
      <c r="B700" s="81">
        <v>40570</v>
      </c>
      <c r="C700" s="64">
        <f t="shared" si="50"/>
        <v>2011</v>
      </c>
      <c r="D700" s="64">
        <f t="shared" si="51"/>
        <v>1</v>
      </c>
      <c r="E700" s="64" t="str">
        <f>VLOOKUP($D700,'Lookup Values'!$A$2:$B$13,2)</f>
        <v>Jan</v>
      </c>
      <c r="F700" s="64">
        <f t="shared" si="52"/>
        <v>27</v>
      </c>
      <c r="G700" s="64">
        <f t="shared" si="53"/>
        <v>5</v>
      </c>
      <c r="H700" s="64" t="str">
        <f>VLOOKUP($G700, 'Lookup Values'!$D$2:$E$8, 2)</f>
        <v>Thu</v>
      </c>
      <c r="I700" s="80" t="s">
        <v>12</v>
      </c>
      <c r="J700" s="80" t="s">
        <v>37</v>
      </c>
      <c r="K700" s="80" t="s">
        <v>36</v>
      </c>
      <c r="L700" s="80" t="s">
        <v>20</v>
      </c>
      <c r="M700" s="82">
        <v>153</v>
      </c>
      <c r="N700" s="82">
        <f>IF($O700="Income",$M700*'Lookup Values'!$H$3,$M700*'Lookup Values'!$H$2)</f>
        <v>13.196249999999999</v>
      </c>
      <c r="O700" s="80" t="str">
        <f t="shared" si="54"/>
        <v>Expense</v>
      </c>
    </row>
    <row r="701" spans="1:15" x14ac:dyDescent="0.25">
      <c r="A701" s="80">
        <v>700</v>
      </c>
      <c r="B701" s="81">
        <v>40572</v>
      </c>
      <c r="C701" s="64">
        <f t="shared" si="50"/>
        <v>2011</v>
      </c>
      <c r="D701" s="64">
        <f t="shared" si="51"/>
        <v>1</v>
      </c>
      <c r="E701" s="64" t="str">
        <f>VLOOKUP($D701,'Lookup Values'!$A$2:$B$13,2)</f>
        <v>Jan</v>
      </c>
      <c r="F701" s="64">
        <f t="shared" si="52"/>
        <v>29</v>
      </c>
      <c r="G701" s="64">
        <f t="shared" si="53"/>
        <v>7</v>
      </c>
      <c r="H701" s="64" t="str">
        <f>VLOOKUP($G701, 'Lookup Values'!$D$2:$E$8, 2)</f>
        <v>Sat</v>
      </c>
      <c r="I701" s="80" t="s">
        <v>12</v>
      </c>
      <c r="J701" s="80" t="s">
        <v>25</v>
      </c>
      <c r="K701" s="80" t="s">
        <v>24</v>
      </c>
      <c r="L701" s="80" t="s">
        <v>20</v>
      </c>
      <c r="M701" s="82">
        <v>317</v>
      </c>
      <c r="N701" s="82">
        <f>IF($O701="Income",$M701*'Lookup Values'!$H$3,$M701*'Lookup Values'!$H$2)</f>
        <v>27.341249999999999</v>
      </c>
      <c r="O701" s="80" t="str">
        <f t="shared" si="54"/>
        <v>Expense</v>
      </c>
    </row>
    <row r="702" spans="1:15" x14ac:dyDescent="0.25">
      <c r="A702" s="80">
        <v>701</v>
      </c>
      <c r="B702" s="81">
        <v>40574</v>
      </c>
      <c r="C702" s="64">
        <f t="shared" si="50"/>
        <v>2011</v>
      </c>
      <c r="D702" s="64">
        <f t="shared" si="51"/>
        <v>1</v>
      </c>
      <c r="E702" s="64" t="str">
        <f>VLOOKUP($D702,'Lookup Values'!$A$2:$B$13,2)</f>
        <v>Jan</v>
      </c>
      <c r="F702" s="64">
        <f t="shared" si="52"/>
        <v>31</v>
      </c>
      <c r="G702" s="64">
        <f t="shared" si="53"/>
        <v>2</v>
      </c>
      <c r="H702" s="64" t="str">
        <f>VLOOKUP($G702, 'Lookup Values'!$D$2:$E$8, 2)</f>
        <v>Mon</v>
      </c>
      <c r="I702" s="80" t="s">
        <v>39</v>
      </c>
      <c r="J702" s="80" t="s">
        <v>40</v>
      </c>
      <c r="K702" s="80" t="s">
        <v>38</v>
      </c>
      <c r="L702" s="80" t="s">
        <v>10</v>
      </c>
      <c r="M702" s="82">
        <v>48</v>
      </c>
      <c r="N702" s="82">
        <f>IF($O702="Income",$M702*'Lookup Values'!$H$3,$M702*'Lookup Values'!$H$2)</f>
        <v>4.1399999999999997</v>
      </c>
      <c r="O702" s="80" t="str">
        <f t="shared" si="54"/>
        <v>Expense</v>
      </c>
    </row>
    <row r="703" spans="1:15" x14ac:dyDescent="0.25">
      <c r="A703" s="80">
        <v>702</v>
      </c>
      <c r="B703" s="81">
        <v>40576</v>
      </c>
      <c r="C703" s="64">
        <f t="shared" si="50"/>
        <v>2011</v>
      </c>
      <c r="D703" s="64">
        <f t="shared" si="51"/>
        <v>2</v>
      </c>
      <c r="E703" s="64" t="str">
        <f>VLOOKUP($D703,'Lookup Values'!$A$2:$B$13,2)</f>
        <v>Feb</v>
      </c>
      <c r="F703" s="64">
        <f t="shared" si="52"/>
        <v>2</v>
      </c>
      <c r="G703" s="64">
        <f t="shared" si="53"/>
        <v>4</v>
      </c>
      <c r="H703" s="64" t="str">
        <f>VLOOKUP($G703, 'Lookup Values'!$D$2:$E$8, 2)</f>
        <v>Wed</v>
      </c>
      <c r="I703" s="80" t="s">
        <v>47</v>
      </c>
      <c r="J703" s="80" t="s">
        <v>80</v>
      </c>
      <c r="K703" s="80" t="s">
        <v>81</v>
      </c>
      <c r="L703" s="80" t="s">
        <v>20</v>
      </c>
      <c r="M703" s="82">
        <v>167</v>
      </c>
      <c r="N703" s="82">
        <f>IF($O703="Income",$M703*'Lookup Values'!$H$3,$M703*'Lookup Values'!$H$2)</f>
        <v>63.46</v>
      </c>
      <c r="O703" s="80" t="str">
        <f t="shared" si="54"/>
        <v>Income</v>
      </c>
    </row>
    <row r="704" spans="1:15" x14ac:dyDescent="0.25">
      <c r="A704" s="80">
        <v>703</v>
      </c>
      <c r="B704" s="81">
        <v>40577</v>
      </c>
      <c r="C704" s="64">
        <f t="shared" si="50"/>
        <v>2011</v>
      </c>
      <c r="D704" s="64">
        <f t="shared" si="51"/>
        <v>2</v>
      </c>
      <c r="E704" s="64" t="str">
        <f>VLOOKUP($D704,'Lookup Values'!$A$2:$B$13,2)</f>
        <v>Feb</v>
      </c>
      <c r="F704" s="64">
        <f t="shared" si="52"/>
        <v>3</v>
      </c>
      <c r="G704" s="64">
        <f t="shared" si="53"/>
        <v>5</v>
      </c>
      <c r="H704" s="64" t="str">
        <f>VLOOKUP($G704, 'Lookup Values'!$D$2:$E$8, 2)</f>
        <v>Thu</v>
      </c>
      <c r="I704" s="80" t="s">
        <v>18</v>
      </c>
      <c r="J704" s="80" t="s">
        <v>19</v>
      </c>
      <c r="K704" s="80" t="s">
        <v>17</v>
      </c>
      <c r="L704" s="80" t="s">
        <v>23</v>
      </c>
      <c r="M704" s="82">
        <v>338</v>
      </c>
      <c r="N704" s="82">
        <f>IF($O704="Income",$M704*'Lookup Values'!$H$3,$M704*'Lookup Values'!$H$2)</f>
        <v>29.152499999999996</v>
      </c>
      <c r="O704" s="80" t="str">
        <f t="shared" si="54"/>
        <v>Expense</v>
      </c>
    </row>
    <row r="705" spans="1:15" x14ac:dyDescent="0.25">
      <c r="A705" s="80">
        <v>704</v>
      </c>
      <c r="B705" s="81">
        <v>40578</v>
      </c>
      <c r="C705" s="64">
        <f t="shared" si="50"/>
        <v>2011</v>
      </c>
      <c r="D705" s="64">
        <f t="shared" si="51"/>
        <v>2</v>
      </c>
      <c r="E705" s="64" t="str">
        <f>VLOOKUP($D705,'Lookup Values'!$A$2:$B$13,2)</f>
        <v>Feb</v>
      </c>
      <c r="F705" s="64">
        <f t="shared" si="52"/>
        <v>4</v>
      </c>
      <c r="G705" s="64">
        <f t="shared" si="53"/>
        <v>6</v>
      </c>
      <c r="H705" s="64" t="str">
        <f>VLOOKUP($G705, 'Lookup Values'!$D$2:$E$8, 2)</f>
        <v>Fri</v>
      </c>
      <c r="I705" s="80" t="s">
        <v>39</v>
      </c>
      <c r="J705" s="80" t="s">
        <v>40</v>
      </c>
      <c r="K705" s="80" t="s">
        <v>38</v>
      </c>
      <c r="L705" s="80" t="s">
        <v>20</v>
      </c>
      <c r="M705" s="82">
        <v>240</v>
      </c>
      <c r="N705" s="82">
        <f>IF($O705="Income",$M705*'Lookup Values'!$H$3,$M705*'Lookup Values'!$H$2)</f>
        <v>20.7</v>
      </c>
      <c r="O705" s="80" t="str">
        <f t="shared" si="54"/>
        <v>Expense</v>
      </c>
    </row>
    <row r="706" spans="1:15" x14ac:dyDescent="0.25">
      <c r="A706" s="80">
        <v>705</v>
      </c>
      <c r="B706" s="81">
        <v>40578</v>
      </c>
      <c r="C706" s="64">
        <f t="shared" si="50"/>
        <v>2011</v>
      </c>
      <c r="D706" s="64">
        <f t="shared" si="51"/>
        <v>2</v>
      </c>
      <c r="E706" s="64" t="str">
        <f>VLOOKUP($D706,'Lookup Values'!$A$2:$B$13,2)</f>
        <v>Feb</v>
      </c>
      <c r="F706" s="64">
        <f t="shared" si="52"/>
        <v>4</v>
      </c>
      <c r="G706" s="64">
        <f t="shared" si="53"/>
        <v>6</v>
      </c>
      <c r="H706" s="64" t="str">
        <f>VLOOKUP($G706, 'Lookup Values'!$D$2:$E$8, 2)</f>
        <v>Fri</v>
      </c>
      <c r="I706" s="80" t="s">
        <v>15</v>
      </c>
      <c r="J706" s="80" t="s">
        <v>16</v>
      </c>
      <c r="K706" s="80" t="s">
        <v>14</v>
      </c>
      <c r="L706" s="80" t="s">
        <v>10</v>
      </c>
      <c r="M706" s="82">
        <v>282</v>
      </c>
      <c r="N706" s="82">
        <f>IF($O706="Income",$M706*'Lookup Values'!$H$3,$M706*'Lookup Values'!$H$2)</f>
        <v>24.322499999999998</v>
      </c>
      <c r="O706" s="80" t="str">
        <f t="shared" si="54"/>
        <v>Expense</v>
      </c>
    </row>
    <row r="707" spans="1:15" x14ac:dyDescent="0.25">
      <c r="A707" s="80">
        <v>706</v>
      </c>
      <c r="B707" s="81">
        <v>40581</v>
      </c>
      <c r="C707" s="64">
        <f t="shared" ref="C707:C770" si="55">YEAR($B707)</f>
        <v>2011</v>
      </c>
      <c r="D707" s="64">
        <f t="shared" ref="D707:D770" si="56">MONTH($B707)</f>
        <v>2</v>
      </c>
      <c r="E707" s="64" t="str">
        <f>VLOOKUP($D707,'Lookup Values'!$A$2:$B$13,2)</f>
        <v>Feb</v>
      </c>
      <c r="F707" s="64">
        <f t="shared" ref="F707:F770" si="57">DAY($B707)</f>
        <v>7</v>
      </c>
      <c r="G707" s="64">
        <f t="shared" ref="G707:G770" si="58">WEEKDAY($B707)</f>
        <v>2</v>
      </c>
      <c r="H707" s="64" t="str">
        <f>VLOOKUP($G707, 'Lookup Values'!$D$2:$E$8, 2)</f>
        <v>Mon</v>
      </c>
      <c r="I707" s="80" t="s">
        <v>47</v>
      </c>
      <c r="J707" s="80" t="s">
        <v>80</v>
      </c>
      <c r="K707" s="80" t="s">
        <v>81</v>
      </c>
      <c r="L707" s="80" t="s">
        <v>20</v>
      </c>
      <c r="M707" s="82">
        <v>22</v>
      </c>
      <c r="N707" s="82">
        <f>IF($O707="Income",$M707*'Lookup Values'!$H$3,$M707*'Lookup Values'!$H$2)</f>
        <v>8.36</v>
      </c>
      <c r="O707" s="80" t="str">
        <f t="shared" ref="O707:O770" si="59">IF($I707="Income","Income","Expense")</f>
        <v>Income</v>
      </c>
    </row>
    <row r="708" spans="1:15" x14ac:dyDescent="0.25">
      <c r="A708" s="80">
        <v>707</v>
      </c>
      <c r="B708" s="81">
        <v>40581</v>
      </c>
      <c r="C708" s="64">
        <f t="shared" si="55"/>
        <v>2011</v>
      </c>
      <c r="D708" s="64">
        <f t="shared" si="56"/>
        <v>2</v>
      </c>
      <c r="E708" s="64" t="str">
        <f>VLOOKUP($D708,'Lookup Values'!$A$2:$B$13,2)</f>
        <v>Feb</v>
      </c>
      <c r="F708" s="64">
        <f t="shared" si="57"/>
        <v>7</v>
      </c>
      <c r="G708" s="64">
        <f t="shared" si="58"/>
        <v>2</v>
      </c>
      <c r="H708" s="64" t="str">
        <f>VLOOKUP($G708, 'Lookup Values'!$D$2:$E$8, 2)</f>
        <v>Mon</v>
      </c>
      <c r="I708" s="80" t="s">
        <v>8</v>
      </c>
      <c r="J708" s="80" t="s">
        <v>9</v>
      </c>
      <c r="K708" s="80" t="s">
        <v>7</v>
      </c>
      <c r="L708" s="80" t="s">
        <v>10</v>
      </c>
      <c r="M708" s="82">
        <v>137</v>
      </c>
      <c r="N708" s="82">
        <f>IF($O708="Income",$M708*'Lookup Values'!$H$3,$M708*'Lookup Values'!$H$2)</f>
        <v>11.816249999999998</v>
      </c>
      <c r="O708" s="80" t="str">
        <f t="shared" si="59"/>
        <v>Expense</v>
      </c>
    </row>
    <row r="709" spans="1:15" x14ac:dyDescent="0.25">
      <c r="A709" s="80">
        <v>708</v>
      </c>
      <c r="B709" s="81">
        <v>40584</v>
      </c>
      <c r="C709" s="64">
        <f t="shared" si="55"/>
        <v>2011</v>
      </c>
      <c r="D709" s="64">
        <f t="shared" si="56"/>
        <v>2</v>
      </c>
      <c r="E709" s="64" t="str">
        <f>VLOOKUP($D709,'Lookup Values'!$A$2:$B$13,2)</f>
        <v>Feb</v>
      </c>
      <c r="F709" s="64">
        <f t="shared" si="57"/>
        <v>10</v>
      </c>
      <c r="G709" s="64">
        <f t="shared" si="58"/>
        <v>5</v>
      </c>
      <c r="H709" s="64" t="str">
        <f>VLOOKUP($G709, 'Lookup Values'!$D$2:$E$8, 2)</f>
        <v>Thu</v>
      </c>
      <c r="I709" s="80" t="s">
        <v>12</v>
      </c>
      <c r="J709" s="80" t="s">
        <v>13</v>
      </c>
      <c r="K709" s="80" t="s">
        <v>11</v>
      </c>
      <c r="L709" s="80" t="s">
        <v>20</v>
      </c>
      <c r="M709" s="82">
        <v>224</v>
      </c>
      <c r="N709" s="82">
        <f>IF($O709="Income",$M709*'Lookup Values'!$H$3,$M709*'Lookup Values'!$H$2)</f>
        <v>19.32</v>
      </c>
      <c r="O709" s="80" t="str">
        <f t="shared" si="59"/>
        <v>Expense</v>
      </c>
    </row>
    <row r="710" spans="1:15" x14ac:dyDescent="0.25">
      <c r="A710" s="80">
        <v>709</v>
      </c>
      <c r="B710" s="81">
        <v>40585</v>
      </c>
      <c r="C710" s="64">
        <f t="shared" si="55"/>
        <v>2011</v>
      </c>
      <c r="D710" s="64">
        <f t="shared" si="56"/>
        <v>2</v>
      </c>
      <c r="E710" s="64" t="str">
        <f>VLOOKUP($D710,'Lookup Values'!$A$2:$B$13,2)</f>
        <v>Feb</v>
      </c>
      <c r="F710" s="64">
        <f t="shared" si="57"/>
        <v>11</v>
      </c>
      <c r="G710" s="64">
        <f t="shared" si="58"/>
        <v>6</v>
      </c>
      <c r="H710" s="64" t="str">
        <f>VLOOKUP($G710, 'Lookup Values'!$D$2:$E$8, 2)</f>
        <v>Fri</v>
      </c>
      <c r="I710" s="80" t="s">
        <v>47</v>
      </c>
      <c r="J710" s="80" t="s">
        <v>76</v>
      </c>
      <c r="K710" s="80" t="s">
        <v>77</v>
      </c>
      <c r="L710" s="80" t="s">
        <v>10</v>
      </c>
      <c r="M710" s="82">
        <v>188</v>
      </c>
      <c r="N710" s="82">
        <f>IF($O710="Income",$M710*'Lookup Values'!$H$3,$M710*'Lookup Values'!$H$2)</f>
        <v>71.44</v>
      </c>
      <c r="O710" s="80" t="str">
        <f t="shared" si="59"/>
        <v>Income</v>
      </c>
    </row>
    <row r="711" spans="1:15" x14ac:dyDescent="0.25">
      <c r="A711" s="80">
        <v>710</v>
      </c>
      <c r="B711" s="81">
        <v>40589</v>
      </c>
      <c r="C711" s="64">
        <f t="shared" si="55"/>
        <v>2011</v>
      </c>
      <c r="D711" s="64">
        <f t="shared" si="56"/>
        <v>2</v>
      </c>
      <c r="E711" s="64" t="str">
        <f>VLOOKUP($D711,'Lookup Values'!$A$2:$B$13,2)</f>
        <v>Feb</v>
      </c>
      <c r="F711" s="64">
        <f t="shared" si="57"/>
        <v>15</v>
      </c>
      <c r="G711" s="64">
        <f t="shared" si="58"/>
        <v>3</v>
      </c>
      <c r="H711" s="64" t="str">
        <f>VLOOKUP($G711, 'Lookup Values'!$D$2:$E$8, 2)</f>
        <v>Tue</v>
      </c>
      <c r="I711" s="80" t="s">
        <v>32</v>
      </c>
      <c r="J711" s="80" t="s">
        <v>33</v>
      </c>
      <c r="K711" s="80" t="s">
        <v>31</v>
      </c>
      <c r="L711" s="80" t="s">
        <v>10</v>
      </c>
      <c r="M711" s="82">
        <v>456</v>
      </c>
      <c r="N711" s="82">
        <f>IF($O711="Income",$M711*'Lookup Values'!$H$3,$M711*'Lookup Values'!$H$2)</f>
        <v>39.33</v>
      </c>
      <c r="O711" s="80" t="str">
        <f t="shared" si="59"/>
        <v>Expense</v>
      </c>
    </row>
    <row r="712" spans="1:15" x14ac:dyDescent="0.25">
      <c r="A712" s="80">
        <v>711</v>
      </c>
      <c r="B712" s="81">
        <v>40589</v>
      </c>
      <c r="C712" s="64">
        <f t="shared" si="55"/>
        <v>2011</v>
      </c>
      <c r="D712" s="64">
        <f t="shared" si="56"/>
        <v>2</v>
      </c>
      <c r="E712" s="64" t="str">
        <f>VLOOKUP($D712,'Lookup Values'!$A$2:$B$13,2)</f>
        <v>Feb</v>
      </c>
      <c r="F712" s="64">
        <f t="shared" si="57"/>
        <v>15</v>
      </c>
      <c r="G712" s="64">
        <f t="shared" si="58"/>
        <v>3</v>
      </c>
      <c r="H712" s="64" t="str">
        <f>VLOOKUP($G712, 'Lookup Values'!$D$2:$E$8, 2)</f>
        <v>Tue</v>
      </c>
      <c r="I712" s="80" t="s">
        <v>32</v>
      </c>
      <c r="J712" s="80" t="s">
        <v>33</v>
      </c>
      <c r="K712" s="80" t="s">
        <v>31</v>
      </c>
      <c r="L712" s="80" t="s">
        <v>20</v>
      </c>
      <c r="M712" s="82">
        <v>77</v>
      </c>
      <c r="N712" s="82">
        <f>IF($O712="Income",$M712*'Lookup Values'!$H$3,$M712*'Lookup Values'!$H$2)</f>
        <v>6.6412499999999994</v>
      </c>
      <c r="O712" s="80" t="str">
        <f t="shared" si="59"/>
        <v>Expense</v>
      </c>
    </row>
    <row r="713" spans="1:15" x14ac:dyDescent="0.25">
      <c r="A713" s="80">
        <v>712</v>
      </c>
      <c r="B713" s="81">
        <v>40593</v>
      </c>
      <c r="C713" s="64">
        <f t="shared" si="55"/>
        <v>2011</v>
      </c>
      <c r="D713" s="64">
        <f t="shared" si="56"/>
        <v>2</v>
      </c>
      <c r="E713" s="64" t="str">
        <f>VLOOKUP($D713,'Lookup Values'!$A$2:$B$13,2)</f>
        <v>Feb</v>
      </c>
      <c r="F713" s="64">
        <f t="shared" si="57"/>
        <v>19</v>
      </c>
      <c r="G713" s="64">
        <f t="shared" si="58"/>
        <v>7</v>
      </c>
      <c r="H713" s="64" t="str">
        <f>VLOOKUP($G713, 'Lookup Values'!$D$2:$E$8, 2)</f>
        <v>Sat</v>
      </c>
      <c r="I713" s="80" t="s">
        <v>8</v>
      </c>
      <c r="J713" s="80" t="s">
        <v>9</v>
      </c>
      <c r="K713" s="80" t="s">
        <v>7</v>
      </c>
      <c r="L713" s="80" t="s">
        <v>10</v>
      </c>
      <c r="M713" s="82">
        <v>168</v>
      </c>
      <c r="N713" s="82">
        <f>IF($O713="Income",$M713*'Lookup Values'!$H$3,$M713*'Lookup Values'!$H$2)</f>
        <v>14.489999999999998</v>
      </c>
      <c r="O713" s="80" t="str">
        <f t="shared" si="59"/>
        <v>Expense</v>
      </c>
    </row>
    <row r="714" spans="1:15" x14ac:dyDescent="0.25">
      <c r="A714" s="80">
        <v>713</v>
      </c>
      <c r="B714" s="81">
        <v>40593</v>
      </c>
      <c r="C714" s="64">
        <f t="shared" si="55"/>
        <v>2011</v>
      </c>
      <c r="D714" s="64">
        <f t="shared" si="56"/>
        <v>2</v>
      </c>
      <c r="E714" s="64" t="str">
        <f>VLOOKUP($D714,'Lookup Values'!$A$2:$B$13,2)</f>
        <v>Feb</v>
      </c>
      <c r="F714" s="64">
        <f t="shared" si="57"/>
        <v>19</v>
      </c>
      <c r="G714" s="64">
        <f t="shared" si="58"/>
        <v>7</v>
      </c>
      <c r="H714" s="64" t="str">
        <f>VLOOKUP($G714, 'Lookup Values'!$D$2:$E$8, 2)</f>
        <v>Sat</v>
      </c>
      <c r="I714" s="80" t="s">
        <v>15</v>
      </c>
      <c r="J714" s="80" t="s">
        <v>16</v>
      </c>
      <c r="K714" s="80" t="s">
        <v>14</v>
      </c>
      <c r="L714" s="80" t="s">
        <v>10</v>
      </c>
      <c r="M714" s="82">
        <v>136</v>
      </c>
      <c r="N714" s="82">
        <f>IF($O714="Income",$M714*'Lookup Values'!$H$3,$M714*'Lookup Values'!$H$2)</f>
        <v>11.729999999999999</v>
      </c>
      <c r="O714" s="80" t="str">
        <f t="shared" si="59"/>
        <v>Expense</v>
      </c>
    </row>
    <row r="715" spans="1:15" x14ac:dyDescent="0.25">
      <c r="A715" s="80">
        <v>714</v>
      </c>
      <c r="B715" s="81">
        <v>40594</v>
      </c>
      <c r="C715" s="64">
        <f t="shared" si="55"/>
        <v>2011</v>
      </c>
      <c r="D715" s="64">
        <f t="shared" si="56"/>
        <v>2</v>
      </c>
      <c r="E715" s="64" t="str">
        <f>VLOOKUP($D715,'Lookup Values'!$A$2:$B$13,2)</f>
        <v>Feb</v>
      </c>
      <c r="F715" s="64">
        <f t="shared" si="57"/>
        <v>20</v>
      </c>
      <c r="G715" s="64">
        <f t="shared" si="58"/>
        <v>1</v>
      </c>
      <c r="H715" s="64" t="str">
        <f>VLOOKUP($G715, 'Lookup Values'!$D$2:$E$8, 2)</f>
        <v>Sun</v>
      </c>
      <c r="I715" s="80" t="s">
        <v>8</v>
      </c>
      <c r="J715" s="80" t="s">
        <v>9</v>
      </c>
      <c r="K715" s="80" t="s">
        <v>7</v>
      </c>
      <c r="L715" s="80" t="s">
        <v>23</v>
      </c>
      <c r="M715" s="82">
        <v>331</v>
      </c>
      <c r="N715" s="82">
        <f>IF($O715="Income",$M715*'Lookup Values'!$H$3,$M715*'Lookup Values'!$H$2)</f>
        <v>28.548749999999998</v>
      </c>
      <c r="O715" s="80" t="str">
        <f t="shared" si="59"/>
        <v>Expense</v>
      </c>
    </row>
    <row r="716" spans="1:15" x14ac:dyDescent="0.25">
      <c r="A716" s="80">
        <v>715</v>
      </c>
      <c r="B716" s="81">
        <v>40594</v>
      </c>
      <c r="C716" s="64">
        <f t="shared" si="55"/>
        <v>2011</v>
      </c>
      <c r="D716" s="64">
        <f t="shared" si="56"/>
        <v>2</v>
      </c>
      <c r="E716" s="64" t="str">
        <f>VLOOKUP($D716,'Lookup Values'!$A$2:$B$13,2)</f>
        <v>Feb</v>
      </c>
      <c r="F716" s="64">
        <f t="shared" si="57"/>
        <v>20</v>
      </c>
      <c r="G716" s="64">
        <f t="shared" si="58"/>
        <v>1</v>
      </c>
      <c r="H716" s="64" t="str">
        <f>VLOOKUP($G716, 'Lookup Values'!$D$2:$E$8, 2)</f>
        <v>Sun</v>
      </c>
      <c r="I716" s="80" t="s">
        <v>27</v>
      </c>
      <c r="J716" s="80" t="s">
        <v>28</v>
      </c>
      <c r="K716" s="80" t="s">
        <v>26</v>
      </c>
      <c r="L716" s="80" t="s">
        <v>23</v>
      </c>
      <c r="M716" s="82">
        <v>8</v>
      </c>
      <c r="N716" s="82">
        <f>IF($O716="Income",$M716*'Lookup Values'!$H$3,$M716*'Lookup Values'!$H$2)</f>
        <v>0.69</v>
      </c>
      <c r="O716" s="80" t="str">
        <f t="shared" si="59"/>
        <v>Expense</v>
      </c>
    </row>
    <row r="717" spans="1:15" x14ac:dyDescent="0.25">
      <c r="A717" s="80">
        <v>716</v>
      </c>
      <c r="B717" s="81">
        <v>40595</v>
      </c>
      <c r="C717" s="64">
        <f t="shared" si="55"/>
        <v>2011</v>
      </c>
      <c r="D717" s="64">
        <f t="shared" si="56"/>
        <v>2</v>
      </c>
      <c r="E717" s="64" t="str">
        <f>VLOOKUP($D717,'Lookup Values'!$A$2:$B$13,2)</f>
        <v>Feb</v>
      </c>
      <c r="F717" s="64">
        <f t="shared" si="57"/>
        <v>21</v>
      </c>
      <c r="G717" s="64">
        <f t="shared" si="58"/>
        <v>2</v>
      </c>
      <c r="H717" s="64" t="str">
        <f>VLOOKUP($G717, 'Lookup Values'!$D$2:$E$8, 2)</f>
        <v>Mon</v>
      </c>
      <c r="I717" s="80" t="s">
        <v>15</v>
      </c>
      <c r="J717" s="80" t="s">
        <v>35</v>
      </c>
      <c r="K717" s="80" t="s">
        <v>34</v>
      </c>
      <c r="L717" s="80" t="s">
        <v>10</v>
      </c>
      <c r="M717" s="82">
        <v>31</v>
      </c>
      <c r="N717" s="82">
        <f>IF($O717="Income",$M717*'Lookup Values'!$H$3,$M717*'Lookup Values'!$H$2)</f>
        <v>2.6737499999999996</v>
      </c>
      <c r="O717" s="80" t="str">
        <f t="shared" si="59"/>
        <v>Expense</v>
      </c>
    </row>
    <row r="718" spans="1:15" x14ac:dyDescent="0.25">
      <c r="A718" s="80">
        <v>717</v>
      </c>
      <c r="B718" s="81">
        <v>40596</v>
      </c>
      <c r="C718" s="64">
        <f t="shared" si="55"/>
        <v>2011</v>
      </c>
      <c r="D718" s="64">
        <f t="shared" si="56"/>
        <v>2</v>
      </c>
      <c r="E718" s="64" t="str">
        <f>VLOOKUP($D718,'Lookup Values'!$A$2:$B$13,2)</f>
        <v>Feb</v>
      </c>
      <c r="F718" s="64">
        <f t="shared" si="57"/>
        <v>22</v>
      </c>
      <c r="G718" s="64">
        <f t="shared" si="58"/>
        <v>3</v>
      </c>
      <c r="H718" s="64" t="str">
        <f>VLOOKUP($G718, 'Lookup Values'!$D$2:$E$8, 2)</f>
        <v>Tue</v>
      </c>
      <c r="I718" s="80" t="s">
        <v>12</v>
      </c>
      <c r="J718" s="80" t="s">
        <v>37</v>
      </c>
      <c r="K718" s="80" t="s">
        <v>36</v>
      </c>
      <c r="L718" s="80" t="s">
        <v>20</v>
      </c>
      <c r="M718" s="82">
        <v>37</v>
      </c>
      <c r="N718" s="82">
        <f>IF($O718="Income",$M718*'Lookup Values'!$H$3,$M718*'Lookup Values'!$H$2)</f>
        <v>3.1912499999999997</v>
      </c>
      <c r="O718" s="80" t="str">
        <f t="shared" si="59"/>
        <v>Expense</v>
      </c>
    </row>
    <row r="719" spans="1:15" x14ac:dyDescent="0.25">
      <c r="A719" s="80">
        <v>718</v>
      </c>
      <c r="B719" s="81">
        <v>40598</v>
      </c>
      <c r="C719" s="64">
        <f t="shared" si="55"/>
        <v>2011</v>
      </c>
      <c r="D719" s="64">
        <f t="shared" si="56"/>
        <v>2</v>
      </c>
      <c r="E719" s="64" t="str">
        <f>VLOOKUP($D719,'Lookup Values'!$A$2:$B$13,2)</f>
        <v>Feb</v>
      </c>
      <c r="F719" s="64">
        <f t="shared" si="57"/>
        <v>24</v>
      </c>
      <c r="G719" s="64">
        <f t="shared" si="58"/>
        <v>5</v>
      </c>
      <c r="H719" s="64" t="str">
        <f>VLOOKUP($G719, 'Lookup Values'!$D$2:$E$8, 2)</f>
        <v>Thu</v>
      </c>
      <c r="I719" s="80" t="s">
        <v>12</v>
      </c>
      <c r="J719" s="80" t="s">
        <v>25</v>
      </c>
      <c r="K719" s="80" t="s">
        <v>24</v>
      </c>
      <c r="L719" s="80" t="s">
        <v>10</v>
      </c>
      <c r="M719" s="82">
        <v>499</v>
      </c>
      <c r="N719" s="82">
        <f>IF($O719="Income",$M719*'Lookup Values'!$H$3,$M719*'Lookup Values'!$H$2)</f>
        <v>43.038749999999993</v>
      </c>
      <c r="O719" s="80" t="str">
        <f t="shared" si="59"/>
        <v>Expense</v>
      </c>
    </row>
    <row r="720" spans="1:15" x14ac:dyDescent="0.25">
      <c r="A720" s="80">
        <v>719</v>
      </c>
      <c r="B720" s="81">
        <v>40602</v>
      </c>
      <c r="C720" s="64">
        <f t="shared" si="55"/>
        <v>2011</v>
      </c>
      <c r="D720" s="64">
        <f t="shared" si="56"/>
        <v>2</v>
      </c>
      <c r="E720" s="64" t="str">
        <f>VLOOKUP($D720,'Lookup Values'!$A$2:$B$13,2)</f>
        <v>Feb</v>
      </c>
      <c r="F720" s="64">
        <f t="shared" si="57"/>
        <v>28</v>
      </c>
      <c r="G720" s="64">
        <f t="shared" si="58"/>
        <v>2</v>
      </c>
      <c r="H720" s="64" t="str">
        <f>VLOOKUP($G720, 'Lookup Values'!$D$2:$E$8, 2)</f>
        <v>Mon</v>
      </c>
      <c r="I720" s="80" t="s">
        <v>47</v>
      </c>
      <c r="J720" s="80" t="s">
        <v>76</v>
      </c>
      <c r="K720" s="80" t="s">
        <v>77</v>
      </c>
      <c r="L720" s="80" t="s">
        <v>20</v>
      </c>
      <c r="M720" s="82">
        <v>13</v>
      </c>
      <c r="N720" s="82">
        <f>IF($O720="Income",$M720*'Lookup Values'!$H$3,$M720*'Lookup Values'!$H$2)</f>
        <v>4.9400000000000004</v>
      </c>
      <c r="O720" s="80" t="str">
        <f t="shared" si="59"/>
        <v>Income</v>
      </c>
    </row>
    <row r="721" spans="1:15" x14ac:dyDescent="0.25">
      <c r="A721" s="80">
        <v>720</v>
      </c>
      <c r="B721" s="81">
        <v>40602</v>
      </c>
      <c r="C721" s="64">
        <f t="shared" si="55"/>
        <v>2011</v>
      </c>
      <c r="D721" s="64">
        <f t="shared" si="56"/>
        <v>2</v>
      </c>
      <c r="E721" s="64" t="str">
        <f>VLOOKUP($D721,'Lookup Values'!$A$2:$B$13,2)</f>
        <v>Feb</v>
      </c>
      <c r="F721" s="64">
        <f t="shared" si="57"/>
        <v>28</v>
      </c>
      <c r="G721" s="64">
        <f t="shared" si="58"/>
        <v>2</v>
      </c>
      <c r="H721" s="64" t="str">
        <f>VLOOKUP($G721, 'Lookup Values'!$D$2:$E$8, 2)</f>
        <v>Mon</v>
      </c>
      <c r="I721" s="80" t="s">
        <v>8</v>
      </c>
      <c r="J721" s="80" t="s">
        <v>9</v>
      </c>
      <c r="K721" s="80" t="s">
        <v>7</v>
      </c>
      <c r="L721" s="80" t="s">
        <v>23</v>
      </c>
      <c r="M721" s="82">
        <v>440</v>
      </c>
      <c r="N721" s="82">
        <f>IF($O721="Income",$M721*'Lookup Values'!$H$3,$M721*'Lookup Values'!$H$2)</f>
        <v>37.949999999999996</v>
      </c>
      <c r="O721" s="80" t="str">
        <f t="shared" si="59"/>
        <v>Expense</v>
      </c>
    </row>
    <row r="722" spans="1:15" x14ac:dyDescent="0.25">
      <c r="A722" s="80">
        <v>721</v>
      </c>
      <c r="B722" s="81">
        <v>40604</v>
      </c>
      <c r="C722" s="64">
        <f t="shared" si="55"/>
        <v>2011</v>
      </c>
      <c r="D722" s="64">
        <f t="shared" si="56"/>
        <v>3</v>
      </c>
      <c r="E722" s="64" t="str">
        <f>VLOOKUP($D722,'Lookup Values'!$A$2:$B$13,2)</f>
        <v>Mar</v>
      </c>
      <c r="F722" s="64">
        <f t="shared" si="57"/>
        <v>2</v>
      </c>
      <c r="G722" s="64">
        <f t="shared" si="58"/>
        <v>4</v>
      </c>
      <c r="H722" s="64" t="str">
        <f>VLOOKUP($G722, 'Lookup Values'!$D$2:$E$8, 2)</f>
        <v>Wed</v>
      </c>
      <c r="I722" s="80" t="s">
        <v>12</v>
      </c>
      <c r="J722" s="80" t="s">
        <v>25</v>
      </c>
      <c r="K722" s="80" t="s">
        <v>24</v>
      </c>
      <c r="L722" s="80" t="s">
        <v>23</v>
      </c>
      <c r="M722" s="82">
        <v>167</v>
      </c>
      <c r="N722" s="82">
        <f>IF($O722="Income",$M722*'Lookup Values'!$H$3,$M722*'Lookup Values'!$H$2)</f>
        <v>14.403749999999999</v>
      </c>
      <c r="O722" s="80" t="str">
        <f t="shared" si="59"/>
        <v>Expense</v>
      </c>
    </row>
    <row r="723" spans="1:15" x14ac:dyDescent="0.25">
      <c r="A723" s="80">
        <v>722</v>
      </c>
      <c r="B723" s="81">
        <v>40608</v>
      </c>
      <c r="C723" s="64">
        <f t="shared" si="55"/>
        <v>2011</v>
      </c>
      <c r="D723" s="64">
        <f t="shared" si="56"/>
        <v>3</v>
      </c>
      <c r="E723" s="64" t="str">
        <f>VLOOKUP($D723,'Lookup Values'!$A$2:$B$13,2)</f>
        <v>Mar</v>
      </c>
      <c r="F723" s="64">
        <f t="shared" si="57"/>
        <v>6</v>
      </c>
      <c r="G723" s="64">
        <f t="shared" si="58"/>
        <v>1</v>
      </c>
      <c r="H723" s="64" t="str">
        <f>VLOOKUP($G723, 'Lookup Values'!$D$2:$E$8, 2)</f>
        <v>Sun</v>
      </c>
      <c r="I723" s="80" t="s">
        <v>12</v>
      </c>
      <c r="J723" s="80" t="s">
        <v>25</v>
      </c>
      <c r="K723" s="80" t="s">
        <v>24</v>
      </c>
      <c r="L723" s="80" t="s">
        <v>23</v>
      </c>
      <c r="M723" s="82">
        <v>263</v>
      </c>
      <c r="N723" s="82">
        <f>IF($O723="Income",$M723*'Lookup Values'!$H$3,$M723*'Lookup Values'!$H$2)</f>
        <v>22.68375</v>
      </c>
      <c r="O723" s="80" t="str">
        <f t="shared" si="59"/>
        <v>Expense</v>
      </c>
    </row>
    <row r="724" spans="1:15" x14ac:dyDescent="0.25">
      <c r="A724" s="80">
        <v>723</v>
      </c>
      <c r="B724" s="81">
        <v>40613</v>
      </c>
      <c r="C724" s="64">
        <f t="shared" si="55"/>
        <v>2011</v>
      </c>
      <c r="D724" s="64">
        <f t="shared" si="56"/>
        <v>3</v>
      </c>
      <c r="E724" s="64" t="str">
        <f>VLOOKUP($D724,'Lookup Values'!$A$2:$B$13,2)</f>
        <v>Mar</v>
      </c>
      <c r="F724" s="64">
        <f t="shared" si="57"/>
        <v>11</v>
      </c>
      <c r="G724" s="64">
        <f t="shared" si="58"/>
        <v>6</v>
      </c>
      <c r="H724" s="64" t="str">
        <f>VLOOKUP($G724, 'Lookup Values'!$D$2:$E$8, 2)</f>
        <v>Fri</v>
      </c>
      <c r="I724" s="80" t="s">
        <v>8</v>
      </c>
      <c r="J724" s="80" t="s">
        <v>22</v>
      </c>
      <c r="K724" s="80" t="s">
        <v>21</v>
      </c>
      <c r="L724" s="80" t="s">
        <v>23</v>
      </c>
      <c r="M724" s="82">
        <v>273</v>
      </c>
      <c r="N724" s="82">
        <f>IF($O724="Income",$M724*'Lookup Values'!$H$3,$M724*'Lookup Values'!$H$2)</f>
        <v>23.546249999999997</v>
      </c>
      <c r="O724" s="80" t="str">
        <f t="shared" si="59"/>
        <v>Expense</v>
      </c>
    </row>
    <row r="725" spans="1:15" x14ac:dyDescent="0.25">
      <c r="A725" s="80">
        <v>724</v>
      </c>
      <c r="B725" s="81">
        <v>40616</v>
      </c>
      <c r="C725" s="64">
        <f t="shared" si="55"/>
        <v>2011</v>
      </c>
      <c r="D725" s="64">
        <f t="shared" si="56"/>
        <v>3</v>
      </c>
      <c r="E725" s="64" t="str">
        <f>VLOOKUP($D725,'Lookup Values'!$A$2:$B$13,2)</f>
        <v>Mar</v>
      </c>
      <c r="F725" s="64">
        <f t="shared" si="57"/>
        <v>14</v>
      </c>
      <c r="G725" s="64">
        <f t="shared" si="58"/>
        <v>2</v>
      </c>
      <c r="H725" s="64" t="str">
        <f>VLOOKUP($G725, 'Lookup Values'!$D$2:$E$8, 2)</f>
        <v>Mon</v>
      </c>
      <c r="I725" s="80" t="s">
        <v>8</v>
      </c>
      <c r="J725" s="80" t="s">
        <v>22</v>
      </c>
      <c r="K725" s="80" t="s">
        <v>21</v>
      </c>
      <c r="L725" s="80" t="s">
        <v>20</v>
      </c>
      <c r="M725" s="82">
        <v>333</v>
      </c>
      <c r="N725" s="82">
        <f>IF($O725="Income",$M725*'Lookup Values'!$H$3,$M725*'Lookup Values'!$H$2)</f>
        <v>28.721249999999998</v>
      </c>
      <c r="O725" s="80" t="str">
        <f t="shared" si="59"/>
        <v>Expense</v>
      </c>
    </row>
    <row r="726" spans="1:15" x14ac:dyDescent="0.25">
      <c r="A726" s="80">
        <v>725</v>
      </c>
      <c r="B726" s="81">
        <v>40618</v>
      </c>
      <c r="C726" s="64">
        <f t="shared" si="55"/>
        <v>2011</v>
      </c>
      <c r="D726" s="64">
        <f t="shared" si="56"/>
        <v>3</v>
      </c>
      <c r="E726" s="64" t="str">
        <f>VLOOKUP($D726,'Lookup Values'!$A$2:$B$13,2)</f>
        <v>Mar</v>
      </c>
      <c r="F726" s="64">
        <f t="shared" si="57"/>
        <v>16</v>
      </c>
      <c r="G726" s="64">
        <f t="shared" si="58"/>
        <v>4</v>
      </c>
      <c r="H726" s="64" t="str">
        <f>VLOOKUP($G726, 'Lookup Values'!$D$2:$E$8, 2)</f>
        <v>Wed</v>
      </c>
      <c r="I726" s="80" t="s">
        <v>15</v>
      </c>
      <c r="J726" s="80" t="s">
        <v>35</v>
      </c>
      <c r="K726" s="80" t="s">
        <v>34</v>
      </c>
      <c r="L726" s="80" t="s">
        <v>10</v>
      </c>
      <c r="M726" s="82">
        <v>165</v>
      </c>
      <c r="N726" s="82">
        <f>IF($O726="Income",$M726*'Lookup Values'!$H$3,$M726*'Lookup Values'!$H$2)</f>
        <v>14.231249999999999</v>
      </c>
      <c r="O726" s="80" t="str">
        <f t="shared" si="59"/>
        <v>Expense</v>
      </c>
    </row>
    <row r="727" spans="1:15" x14ac:dyDescent="0.25">
      <c r="A727" s="80">
        <v>726</v>
      </c>
      <c r="B727" s="81">
        <v>40620</v>
      </c>
      <c r="C727" s="64">
        <f t="shared" si="55"/>
        <v>2011</v>
      </c>
      <c r="D727" s="64">
        <f t="shared" si="56"/>
        <v>3</v>
      </c>
      <c r="E727" s="64" t="str">
        <f>VLOOKUP($D727,'Lookup Values'!$A$2:$B$13,2)</f>
        <v>Mar</v>
      </c>
      <c r="F727" s="64">
        <f t="shared" si="57"/>
        <v>18</v>
      </c>
      <c r="G727" s="64">
        <f t="shared" si="58"/>
        <v>6</v>
      </c>
      <c r="H727" s="64" t="str">
        <f>VLOOKUP($G727, 'Lookup Values'!$D$2:$E$8, 2)</f>
        <v>Fri</v>
      </c>
      <c r="I727" s="80" t="s">
        <v>47</v>
      </c>
      <c r="J727" s="80" t="s">
        <v>76</v>
      </c>
      <c r="K727" s="80" t="s">
        <v>77</v>
      </c>
      <c r="L727" s="80" t="s">
        <v>20</v>
      </c>
      <c r="M727" s="82">
        <v>329</v>
      </c>
      <c r="N727" s="82">
        <f>IF($O727="Income",$M727*'Lookup Values'!$H$3,$M727*'Lookup Values'!$H$2)</f>
        <v>125.02</v>
      </c>
      <c r="O727" s="80" t="str">
        <f t="shared" si="59"/>
        <v>Income</v>
      </c>
    </row>
    <row r="728" spans="1:15" x14ac:dyDescent="0.25">
      <c r="A728" s="80">
        <v>727</v>
      </c>
      <c r="B728" s="81">
        <v>40623</v>
      </c>
      <c r="C728" s="64">
        <f t="shared" si="55"/>
        <v>2011</v>
      </c>
      <c r="D728" s="64">
        <f t="shared" si="56"/>
        <v>3</v>
      </c>
      <c r="E728" s="64" t="str">
        <f>VLOOKUP($D728,'Lookup Values'!$A$2:$B$13,2)</f>
        <v>Mar</v>
      </c>
      <c r="F728" s="64">
        <f t="shared" si="57"/>
        <v>21</v>
      </c>
      <c r="G728" s="64">
        <f t="shared" si="58"/>
        <v>2</v>
      </c>
      <c r="H728" s="64" t="str">
        <f>VLOOKUP($G728, 'Lookup Values'!$D$2:$E$8, 2)</f>
        <v>Mon</v>
      </c>
      <c r="I728" s="80" t="s">
        <v>12</v>
      </c>
      <c r="J728" s="80" t="s">
        <v>13</v>
      </c>
      <c r="K728" s="80" t="s">
        <v>11</v>
      </c>
      <c r="L728" s="80" t="s">
        <v>20</v>
      </c>
      <c r="M728" s="82">
        <v>352</v>
      </c>
      <c r="N728" s="82">
        <f>IF($O728="Income",$M728*'Lookup Values'!$H$3,$M728*'Lookup Values'!$H$2)</f>
        <v>30.36</v>
      </c>
      <c r="O728" s="80" t="str">
        <f t="shared" si="59"/>
        <v>Expense</v>
      </c>
    </row>
    <row r="729" spans="1:15" x14ac:dyDescent="0.25">
      <c r="A729" s="80">
        <v>728</v>
      </c>
      <c r="B729" s="81">
        <v>40624</v>
      </c>
      <c r="C729" s="64">
        <f t="shared" si="55"/>
        <v>2011</v>
      </c>
      <c r="D729" s="64">
        <f t="shared" si="56"/>
        <v>3</v>
      </c>
      <c r="E729" s="64" t="str">
        <f>VLOOKUP($D729,'Lookup Values'!$A$2:$B$13,2)</f>
        <v>Mar</v>
      </c>
      <c r="F729" s="64">
        <f t="shared" si="57"/>
        <v>22</v>
      </c>
      <c r="G729" s="64">
        <f t="shared" si="58"/>
        <v>3</v>
      </c>
      <c r="H729" s="64" t="str">
        <f>VLOOKUP($G729, 'Lookup Values'!$D$2:$E$8, 2)</f>
        <v>Tue</v>
      </c>
      <c r="I729" s="80" t="s">
        <v>15</v>
      </c>
      <c r="J729" s="80" t="s">
        <v>35</v>
      </c>
      <c r="K729" s="80" t="s">
        <v>34</v>
      </c>
      <c r="L729" s="80" t="s">
        <v>10</v>
      </c>
      <c r="M729" s="82">
        <v>339</v>
      </c>
      <c r="N729" s="82">
        <f>IF($O729="Income",$M729*'Lookup Values'!$H$3,$M729*'Lookup Values'!$H$2)</f>
        <v>29.238749999999996</v>
      </c>
      <c r="O729" s="80" t="str">
        <f t="shared" si="59"/>
        <v>Expense</v>
      </c>
    </row>
    <row r="730" spans="1:15" x14ac:dyDescent="0.25">
      <c r="A730" s="80">
        <v>729</v>
      </c>
      <c r="B730" s="81">
        <v>40628</v>
      </c>
      <c r="C730" s="64">
        <f t="shared" si="55"/>
        <v>2011</v>
      </c>
      <c r="D730" s="64">
        <f t="shared" si="56"/>
        <v>3</v>
      </c>
      <c r="E730" s="64" t="str">
        <f>VLOOKUP($D730,'Lookup Values'!$A$2:$B$13,2)</f>
        <v>Mar</v>
      </c>
      <c r="F730" s="64">
        <f t="shared" si="57"/>
        <v>26</v>
      </c>
      <c r="G730" s="64">
        <f t="shared" si="58"/>
        <v>7</v>
      </c>
      <c r="H730" s="64" t="str">
        <f>VLOOKUP($G730, 'Lookup Values'!$D$2:$E$8, 2)</f>
        <v>Sat</v>
      </c>
      <c r="I730" s="80" t="s">
        <v>47</v>
      </c>
      <c r="J730" s="80" t="s">
        <v>78</v>
      </c>
      <c r="K730" s="80" t="s">
        <v>79</v>
      </c>
      <c r="L730" s="80" t="s">
        <v>10</v>
      </c>
      <c r="M730" s="82">
        <v>121</v>
      </c>
      <c r="N730" s="82">
        <f>IF($O730="Income",$M730*'Lookup Values'!$H$3,$M730*'Lookup Values'!$H$2)</f>
        <v>45.980000000000004</v>
      </c>
      <c r="O730" s="80" t="str">
        <f t="shared" si="59"/>
        <v>Income</v>
      </c>
    </row>
    <row r="731" spans="1:15" x14ac:dyDescent="0.25">
      <c r="A731" s="80">
        <v>730</v>
      </c>
      <c r="B731" s="81">
        <v>40630</v>
      </c>
      <c r="C731" s="64">
        <f t="shared" si="55"/>
        <v>2011</v>
      </c>
      <c r="D731" s="64">
        <f t="shared" si="56"/>
        <v>3</v>
      </c>
      <c r="E731" s="64" t="str">
        <f>VLOOKUP($D731,'Lookup Values'!$A$2:$B$13,2)</f>
        <v>Mar</v>
      </c>
      <c r="F731" s="64">
        <f t="shared" si="57"/>
        <v>28</v>
      </c>
      <c r="G731" s="64">
        <f t="shared" si="58"/>
        <v>2</v>
      </c>
      <c r="H731" s="64" t="str">
        <f>VLOOKUP($G731, 'Lookup Values'!$D$2:$E$8, 2)</f>
        <v>Mon</v>
      </c>
      <c r="I731" s="80" t="s">
        <v>39</v>
      </c>
      <c r="J731" s="80" t="s">
        <v>40</v>
      </c>
      <c r="K731" s="80" t="s">
        <v>38</v>
      </c>
      <c r="L731" s="80" t="s">
        <v>10</v>
      </c>
      <c r="M731" s="82">
        <v>120</v>
      </c>
      <c r="N731" s="82">
        <f>IF($O731="Income",$M731*'Lookup Values'!$H$3,$M731*'Lookup Values'!$H$2)</f>
        <v>10.35</v>
      </c>
      <c r="O731" s="80" t="str">
        <f t="shared" si="59"/>
        <v>Expense</v>
      </c>
    </row>
    <row r="732" spans="1:15" x14ac:dyDescent="0.25">
      <c r="A732" s="80">
        <v>731</v>
      </c>
      <c r="B732" s="81">
        <v>40630</v>
      </c>
      <c r="C732" s="64">
        <f t="shared" si="55"/>
        <v>2011</v>
      </c>
      <c r="D732" s="64">
        <f t="shared" si="56"/>
        <v>3</v>
      </c>
      <c r="E732" s="64" t="str">
        <f>VLOOKUP($D732,'Lookup Values'!$A$2:$B$13,2)</f>
        <v>Mar</v>
      </c>
      <c r="F732" s="64">
        <f t="shared" si="57"/>
        <v>28</v>
      </c>
      <c r="G732" s="64">
        <f t="shared" si="58"/>
        <v>2</v>
      </c>
      <c r="H732" s="64" t="str">
        <f>VLOOKUP($G732, 'Lookup Values'!$D$2:$E$8, 2)</f>
        <v>Mon</v>
      </c>
      <c r="I732" s="80" t="s">
        <v>15</v>
      </c>
      <c r="J732" s="80" t="s">
        <v>35</v>
      </c>
      <c r="K732" s="80" t="s">
        <v>34</v>
      </c>
      <c r="L732" s="80" t="s">
        <v>23</v>
      </c>
      <c r="M732" s="82">
        <v>221</v>
      </c>
      <c r="N732" s="82">
        <f>IF($O732="Income",$M732*'Lookup Values'!$H$3,$M732*'Lookup Values'!$H$2)</f>
        <v>19.061249999999998</v>
      </c>
      <c r="O732" s="80" t="str">
        <f t="shared" si="59"/>
        <v>Expense</v>
      </c>
    </row>
    <row r="733" spans="1:15" x14ac:dyDescent="0.25">
      <c r="A733" s="80">
        <v>732</v>
      </c>
      <c r="B733" s="81">
        <v>40632</v>
      </c>
      <c r="C733" s="64">
        <f t="shared" si="55"/>
        <v>2011</v>
      </c>
      <c r="D733" s="64">
        <f t="shared" si="56"/>
        <v>3</v>
      </c>
      <c r="E733" s="64" t="str">
        <f>VLOOKUP($D733,'Lookup Values'!$A$2:$B$13,2)</f>
        <v>Mar</v>
      </c>
      <c r="F733" s="64">
        <f t="shared" si="57"/>
        <v>30</v>
      </c>
      <c r="G733" s="64">
        <f t="shared" si="58"/>
        <v>4</v>
      </c>
      <c r="H733" s="64" t="str">
        <f>VLOOKUP($G733, 'Lookup Values'!$D$2:$E$8, 2)</f>
        <v>Wed</v>
      </c>
      <c r="I733" s="80" t="s">
        <v>27</v>
      </c>
      <c r="J733" s="80" t="s">
        <v>28</v>
      </c>
      <c r="K733" s="80" t="s">
        <v>26</v>
      </c>
      <c r="L733" s="80" t="s">
        <v>10</v>
      </c>
      <c r="M733" s="82">
        <v>120</v>
      </c>
      <c r="N733" s="82">
        <f>IF($O733="Income",$M733*'Lookup Values'!$H$3,$M733*'Lookup Values'!$H$2)</f>
        <v>10.35</v>
      </c>
      <c r="O733" s="80" t="str">
        <f t="shared" si="59"/>
        <v>Expense</v>
      </c>
    </row>
    <row r="734" spans="1:15" x14ac:dyDescent="0.25">
      <c r="A734" s="80">
        <v>733</v>
      </c>
      <c r="B734" s="81">
        <v>40635</v>
      </c>
      <c r="C734" s="64">
        <f t="shared" si="55"/>
        <v>2011</v>
      </c>
      <c r="D734" s="64">
        <f t="shared" si="56"/>
        <v>4</v>
      </c>
      <c r="E734" s="64" t="str">
        <f>VLOOKUP($D734,'Lookup Values'!$A$2:$B$13,2)</f>
        <v>Apr</v>
      </c>
      <c r="F734" s="64">
        <f t="shared" si="57"/>
        <v>2</v>
      </c>
      <c r="G734" s="64">
        <f t="shared" si="58"/>
        <v>7</v>
      </c>
      <c r="H734" s="64" t="str">
        <f>VLOOKUP($G734, 'Lookup Values'!$D$2:$E$8, 2)</f>
        <v>Sat</v>
      </c>
      <c r="I734" s="80" t="s">
        <v>42</v>
      </c>
      <c r="J734" s="80" t="s">
        <v>43</v>
      </c>
      <c r="K734" s="80" t="s">
        <v>41</v>
      </c>
      <c r="L734" s="80" t="s">
        <v>23</v>
      </c>
      <c r="M734" s="82">
        <v>17</v>
      </c>
      <c r="N734" s="82">
        <f>IF($O734="Income",$M734*'Lookup Values'!$H$3,$M734*'Lookup Values'!$H$2)</f>
        <v>1.4662499999999998</v>
      </c>
      <c r="O734" s="80" t="str">
        <f t="shared" si="59"/>
        <v>Expense</v>
      </c>
    </row>
    <row r="735" spans="1:15" x14ac:dyDescent="0.25">
      <c r="A735" s="80">
        <v>734</v>
      </c>
      <c r="B735" s="81">
        <v>40635</v>
      </c>
      <c r="C735" s="64">
        <f t="shared" si="55"/>
        <v>2011</v>
      </c>
      <c r="D735" s="64">
        <f t="shared" si="56"/>
        <v>4</v>
      </c>
      <c r="E735" s="64" t="str">
        <f>VLOOKUP($D735,'Lookup Values'!$A$2:$B$13,2)</f>
        <v>Apr</v>
      </c>
      <c r="F735" s="64">
        <f t="shared" si="57"/>
        <v>2</v>
      </c>
      <c r="G735" s="64">
        <f t="shared" si="58"/>
        <v>7</v>
      </c>
      <c r="H735" s="64" t="str">
        <f>VLOOKUP($G735, 'Lookup Values'!$D$2:$E$8, 2)</f>
        <v>Sat</v>
      </c>
      <c r="I735" s="80" t="s">
        <v>39</v>
      </c>
      <c r="J735" s="80" t="s">
        <v>40</v>
      </c>
      <c r="K735" s="80" t="s">
        <v>38</v>
      </c>
      <c r="L735" s="80" t="s">
        <v>10</v>
      </c>
      <c r="M735" s="82">
        <v>312</v>
      </c>
      <c r="N735" s="82">
        <f>IF($O735="Income",$M735*'Lookup Values'!$H$3,$M735*'Lookup Values'!$H$2)</f>
        <v>26.909999999999997</v>
      </c>
      <c r="O735" s="80" t="str">
        <f t="shared" si="59"/>
        <v>Expense</v>
      </c>
    </row>
    <row r="736" spans="1:15" x14ac:dyDescent="0.25">
      <c r="A736" s="80">
        <v>735</v>
      </c>
      <c r="B736" s="81">
        <v>40639</v>
      </c>
      <c r="C736" s="64">
        <f t="shared" si="55"/>
        <v>2011</v>
      </c>
      <c r="D736" s="64">
        <f t="shared" si="56"/>
        <v>4</v>
      </c>
      <c r="E736" s="64" t="str">
        <f>VLOOKUP($D736,'Lookup Values'!$A$2:$B$13,2)</f>
        <v>Apr</v>
      </c>
      <c r="F736" s="64">
        <f t="shared" si="57"/>
        <v>6</v>
      </c>
      <c r="G736" s="64">
        <f t="shared" si="58"/>
        <v>4</v>
      </c>
      <c r="H736" s="64" t="str">
        <f>VLOOKUP($G736, 'Lookup Values'!$D$2:$E$8, 2)</f>
        <v>Wed</v>
      </c>
      <c r="I736" s="80" t="s">
        <v>27</v>
      </c>
      <c r="J736" s="80" t="s">
        <v>28</v>
      </c>
      <c r="K736" s="80" t="s">
        <v>26</v>
      </c>
      <c r="L736" s="80" t="s">
        <v>20</v>
      </c>
      <c r="M736" s="82">
        <v>139</v>
      </c>
      <c r="N736" s="82">
        <f>IF($O736="Income",$M736*'Lookup Values'!$H$3,$M736*'Lookup Values'!$H$2)</f>
        <v>11.98875</v>
      </c>
      <c r="O736" s="80" t="str">
        <f t="shared" si="59"/>
        <v>Expense</v>
      </c>
    </row>
    <row r="737" spans="1:15" x14ac:dyDescent="0.25">
      <c r="A737" s="80">
        <v>736</v>
      </c>
      <c r="B737" s="81">
        <v>40642</v>
      </c>
      <c r="C737" s="64">
        <f t="shared" si="55"/>
        <v>2011</v>
      </c>
      <c r="D737" s="64">
        <f t="shared" si="56"/>
        <v>4</v>
      </c>
      <c r="E737" s="64" t="str">
        <f>VLOOKUP($D737,'Lookup Values'!$A$2:$B$13,2)</f>
        <v>Apr</v>
      </c>
      <c r="F737" s="64">
        <f t="shared" si="57"/>
        <v>9</v>
      </c>
      <c r="G737" s="64">
        <f t="shared" si="58"/>
        <v>7</v>
      </c>
      <c r="H737" s="64" t="str">
        <f>VLOOKUP($G737, 'Lookup Values'!$D$2:$E$8, 2)</f>
        <v>Sat</v>
      </c>
      <c r="I737" s="80" t="s">
        <v>47</v>
      </c>
      <c r="J737" s="80" t="s">
        <v>80</v>
      </c>
      <c r="K737" s="80" t="s">
        <v>81</v>
      </c>
      <c r="L737" s="80" t="s">
        <v>10</v>
      </c>
      <c r="M737" s="82">
        <v>231</v>
      </c>
      <c r="N737" s="82">
        <f>IF($O737="Income",$M737*'Lookup Values'!$H$3,$M737*'Lookup Values'!$H$2)</f>
        <v>87.78</v>
      </c>
      <c r="O737" s="80" t="str">
        <f t="shared" si="59"/>
        <v>Income</v>
      </c>
    </row>
    <row r="738" spans="1:15" x14ac:dyDescent="0.25">
      <c r="A738" s="80">
        <v>737</v>
      </c>
      <c r="B738" s="81">
        <v>40643</v>
      </c>
      <c r="C738" s="64">
        <f t="shared" si="55"/>
        <v>2011</v>
      </c>
      <c r="D738" s="64">
        <f t="shared" si="56"/>
        <v>4</v>
      </c>
      <c r="E738" s="64" t="str">
        <f>VLOOKUP($D738,'Lookup Values'!$A$2:$B$13,2)</f>
        <v>Apr</v>
      </c>
      <c r="F738" s="64">
        <f t="shared" si="57"/>
        <v>10</v>
      </c>
      <c r="G738" s="64">
        <f t="shared" si="58"/>
        <v>1</v>
      </c>
      <c r="H738" s="64" t="str">
        <f>VLOOKUP($G738, 'Lookup Values'!$D$2:$E$8, 2)</f>
        <v>Sun</v>
      </c>
      <c r="I738" s="80" t="s">
        <v>12</v>
      </c>
      <c r="J738" s="80" t="s">
        <v>25</v>
      </c>
      <c r="K738" s="80" t="s">
        <v>24</v>
      </c>
      <c r="L738" s="80" t="s">
        <v>10</v>
      </c>
      <c r="M738" s="82">
        <v>480</v>
      </c>
      <c r="N738" s="82">
        <f>IF($O738="Income",$M738*'Lookup Values'!$H$3,$M738*'Lookup Values'!$H$2)</f>
        <v>41.4</v>
      </c>
      <c r="O738" s="80" t="str">
        <f t="shared" si="59"/>
        <v>Expense</v>
      </c>
    </row>
    <row r="739" spans="1:15" x14ac:dyDescent="0.25">
      <c r="A739" s="80">
        <v>738</v>
      </c>
      <c r="B739" s="81">
        <v>40644</v>
      </c>
      <c r="C739" s="64">
        <f t="shared" si="55"/>
        <v>2011</v>
      </c>
      <c r="D739" s="64">
        <f t="shared" si="56"/>
        <v>4</v>
      </c>
      <c r="E739" s="64" t="str">
        <f>VLOOKUP($D739,'Lookup Values'!$A$2:$B$13,2)</f>
        <v>Apr</v>
      </c>
      <c r="F739" s="64">
        <f t="shared" si="57"/>
        <v>11</v>
      </c>
      <c r="G739" s="64">
        <f t="shared" si="58"/>
        <v>2</v>
      </c>
      <c r="H739" s="64" t="str">
        <f>VLOOKUP($G739, 'Lookup Values'!$D$2:$E$8, 2)</f>
        <v>Mon</v>
      </c>
      <c r="I739" s="80" t="s">
        <v>27</v>
      </c>
      <c r="J739" s="80" t="s">
        <v>28</v>
      </c>
      <c r="K739" s="80" t="s">
        <v>26</v>
      </c>
      <c r="L739" s="80" t="s">
        <v>20</v>
      </c>
      <c r="M739" s="82">
        <v>128</v>
      </c>
      <c r="N739" s="82">
        <f>IF($O739="Income",$M739*'Lookup Values'!$H$3,$M739*'Lookup Values'!$H$2)</f>
        <v>11.04</v>
      </c>
      <c r="O739" s="80" t="str">
        <f t="shared" si="59"/>
        <v>Expense</v>
      </c>
    </row>
    <row r="740" spans="1:15" x14ac:dyDescent="0.25">
      <c r="A740" s="80">
        <v>739</v>
      </c>
      <c r="B740" s="81">
        <v>40648</v>
      </c>
      <c r="C740" s="64">
        <f t="shared" si="55"/>
        <v>2011</v>
      </c>
      <c r="D740" s="64">
        <f t="shared" si="56"/>
        <v>4</v>
      </c>
      <c r="E740" s="64" t="str">
        <f>VLOOKUP($D740,'Lookup Values'!$A$2:$B$13,2)</f>
        <v>Apr</v>
      </c>
      <c r="F740" s="64">
        <f t="shared" si="57"/>
        <v>15</v>
      </c>
      <c r="G740" s="64">
        <f t="shared" si="58"/>
        <v>6</v>
      </c>
      <c r="H740" s="64" t="str">
        <f>VLOOKUP($G740, 'Lookup Values'!$D$2:$E$8, 2)</f>
        <v>Fri</v>
      </c>
      <c r="I740" s="80" t="s">
        <v>39</v>
      </c>
      <c r="J740" s="80" t="s">
        <v>40</v>
      </c>
      <c r="K740" s="80" t="s">
        <v>38</v>
      </c>
      <c r="L740" s="80" t="s">
        <v>10</v>
      </c>
      <c r="M740" s="82">
        <v>207</v>
      </c>
      <c r="N740" s="82">
        <f>IF($O740="Income",$M740*'Lookup Values'!$H$3,$M740*'Lookup Values'!$H$2)</f>
        <v>17.853749999999998</v>
      </c>
      <c r="O740" s="80" t="str">
        <f t="shared" si="59"/>
        <v>Expense</v>
      </c>
    </row>
    <row r="741" spans="1:15" x14ac:dyDescent="0.25">
      <c r="A741" s="80">
        <v>740</v>
      </c>
      <c r="B741" s="81">
        <v>40648</v>
      </c>
      <c r="C741" s="64">
        <f t="shared" si="55"/>
        <v>2011</v>
      </c>
      <c r="D741" s="64">
        <f t="shared" si="56"/>
        <v>4</v>
      </c>
      <c r="E741" s="64" t="str">
        <f>VLOOKUP($D741,'Lookup Values'!$A$2:$B$13,2)</f>
        <v>Apr</v>
      </c>
      <c r="F741" s="64">
        <f t="shared" si="57"/>
        <v>15</v>
      </c>
      <c r="G741" s="64">
        <f t="shared" si="58"/>
        <v>6</v>
      </c>
      <c r="H741" s="64" t="str">
        <f>VLOOKUP($G741, 'Lookup Values'!$D$2:$E$8, 2)</f>
        <v>Fri</v>
      </c>
      <c r="I741" s="80" t="s">
        <v>32</v>
      </c>
      <c r="J741" s="80" t="s">
        <v>33</v>
      </c>
      <c r="K741" s="80" t="s">
        <v>31</v>
      </c>
      <c r="L741" s="80" t="s">
        <v>10</v>
      </c>
      <c r="M741" s="82">
        <v>48</v>
      </c>
      <c r="N741" s="82">
        <f>IF($O741="Income",$M741*'Lookup Values'!$H$3,$M741*'Lookup Values'!$H$2)</f>
        <v>4.1399999999999997</v>
      </c>
      <c r="O741" s="80" t="str">
        <f t="shared" si="59"/>
        <v>Expense</v>
      </c>
    </row>
    <row r="742" spans="1:15" x14ac:dyDescent="0.25">
      <c r="A742" s="80">
        <v>741</v>
      </c>
      <c r="B742" s="81">
        <v>40650</v>
      </c>
      <c r="C742" s="64">
        <f t="shared" si="55"/>
        <v>2011</v>
      </c>
      <c r="D742" s="64">
        <f t="shared" si="56"/>
        <v>4</v>
      </c>
      <c r="E742" s="64" t="str">
        <f>VLOOKUP($D742,'Lookup Values'!$A$2:$B$13,2)</f>
        <v>Apr</v>
      </c>
      <c r="F742" s="64">
        <f t="shared" si="57"/>
        <v>17</v>
      </c>
      <c r="G742" s="64">
        <f t="shared" si="58"/>
        <v>1</v>
      </c>
      <c r="H742" s="64" t="str">
        <f>VLOOKUP($G742, 'Lookup Values'!$D$2:$E$8, 2)</f>
        <v>Sun</v>
      </c>
      <c r="I742" s="80" t="s">
        <v>12</v>
      </c>
      <c r="J742" s="80" t="s">
        <v>37</v>
      </c>
      <c r="K742" s="80" t="s">
        <v>36</v>
      </c>
      <c r="L742" s="80" t="s">
        <v>23</v>
      </c>
      <c r="M742" s="82">
        <v>102</v>
      </c>
      <c r="N742" s="82">
        <f>IF($O742="Income",$M742*'Lookup Values'!$H$3,$M742*'Lookup Values'!$H$2)</f>
        <v>8.7974999999999994</v>
      </c>
      <c r="O742" s="80" t="str">
        <f t="shared" si="59"/>
        <v>Expense</v>
      </c>
    </row>
    <row r="743" spans="1:15" x14ac:dyDescent="0.25">
      <c r="A743" s="80">
        <v>742</v>
      </c>
      <c r="B743" s="81">
        <v>40652</v>
      </c>
      <c r="C743" s="64">
        <f t="shared" si="55"/>
        <v>2011</v>
      </c>
      <c r="D743" s="64">
        <f t="shared" si="56"/>
        <v>4</v>
      </c>
      <c r="E743" s="64" t="str">
        <f>VLOOKUP($D743,'Lookup Values'!$A$2:$B$13,2)</f>
        <v>Apr</v>
      </c>
      <c r="F743" s="64">
        <f t="shared" si="57"/>
        <v>19</v>
      </c>
      <c r="G743" s="64">
        <f t="shared" si="58"/>
        <v>3</v>
      </c>
      <c r="H743" s="64" t="str">
        <f>VLOOKUP($G743, 'Lookup Values'!$D$2:$E$8, 2)</f>
        <v>Tue</v>
      </c>
      <c r="I743" s="80" t="s">
        <v>12</v>
      </c>
      <c r="J743" s="80" t="s">
        <v>37</v>
      </c>
      <c r="K743" s="80" t="s">
        <v>36</v>
      </c>
      <c r="L743" s="80" t="s">
        <v>10</v>
      </c>
      <c r="M743" s="82">
        <v>401</v>
      </c>
      <c r="N743" s="82">
        <f>IF($O743="Income",$M743*'Lookup Values'!$H$3,$M743*'Lookup Values'!$H$2)</f>
        <v>34.58625</v>
      </c>
      <c r="O743" s="80" t="str">
        <f t="shared" si="59"/>
        <v>Expense</v>
      </c>
    </row>
    <row r="744" spans="1:15" x14ac:dyDescent="0.25">
      <c r="A744" s="80">
        <v>743</v>
      </c>
      <c r="B744" s="81">
        <v>40655</v>
      </c>
      <c r="C744" s="64">
        <f t="shared" si="55"/>
        <v>2011</v>
      </c>
      <c r="D744" s="64">
        <f t="shared" si="56"/>
        <v>4</v>
      </c>
      <c r="E744" s="64" t="str">
        <f>VLOOKUP($D744,'Lookup Values'!$A$2:$B$13,2)</f>
        <v>Apr</v>
      </c>
      <c r="F744" s="64">
        <f t="shared" si="57"/>
        <v>22</v>
      </c>
      <c r="G744" s="64">
        <f t="shared" si="58"/>
        <v>6</v>
      </c>
      <c r="H744" s="64" t="str">
        <f>VLOOKUP($G744, 'Lookup Values'!$D$2:$E$8, 2)</f>
        <v>Fri</v>
      </c>
      <c r="I744" s="80" t="s">
        <v>18</v>
      </c>
      <c r="J744" s="80" t="s">
        <v>19</v>
      </c>
      <c r="K744" s="80" t="s">
        <v>17</v>
      </c>
      <c r="L744" s="80" t="s">
        <v>20</v>
      </c>
      <c r="M744" s="82">
        <v>242</v>
      </c>
      <c r="N744" s="82">
        <f>IF($O744="Income",$M744*'Lookup Values'!$H$3,$M744*'Lookup Values'!$H$2)</f>
        <v>20.872499999999999</v>
      </c>
      <c r="O744" s="80" t="str">
        <f t="shared" si="59"/>
        <v>Expense</v>
      </c>
    </row>
    <row r="745" spans="1:15" x14ac:dyDescent="0.25">
      <c r="A745" s="80">
        <v>744</v>
      </c>
      <c r="B745" s="81">
        <v>40659</v>
      </c>
      <c r="C745" s="64">
        <f t="shared" si="55"/>
        <v>2011</v>
      </c>
      <c r="D745" s="64">
        <f t="shared" si="56"/>
        <v>4</v>
      </c>
      <c r="E745" s="64" t="str">
        <f>VLOOKUP($D745,'Lookup Values'!$A$2:$B$13,2)</f>
        <v>Apr</v>
      </c>
      <c r="F745" s="64">
        <f t="shared" si="57"/>
        <v>26</v>
      </c>
      <c r="G745" s="64">
        <f t="shared" si="58"/>
        <v>3</v>
      </c>
      <c r="H745" s="64" t="str">
        <f>VLOOKUP($G745, 'Lookup Values'!$D$2:$E$8, 2)</f>
        <v>Tue</v>
      </c>
      <c r="I745" s="80" t="s">
        <v>12</v>
      </c>
      <c r="J745" s="80" t="s">
        <v>25</v>
      </c>
      <c r="K745" s="80" t="s">
        <v>24</v>
      </c>
      <c r="L745" s="80" t="s">
        <v>20</v>
      </c>
      <c r="M745" s="82">
        <v>349</v>
      </c>
      <c r="N745" s="82">
        <f>IF($O745="Income",$M745*'Lookup Values'!$H$3,$M745*'Lookup Values'!$H$2)</f>
        <v>30.101249999999997</v>
      </c>
      <c r="O745" s="80" t="str">
        <f t="shared" si="59"/>
        <v>Expense</v>
      </c>
    </row>
    <row r="746" spans="1:15" x14ac:dyDescent="0.25">
      <c r="A746" s="80">
        <v>745</v>
      </c>
      <c r="B746" s="81">
        <v>40664</v>
      </c>
      <c r="C746" s="64">
        <f t="shared" si="55"/>
        <v>2011</v>
      </c>
      <c r="D746" s="64">
        <f t="shared" si="56"/>
        <v>5</v>
      </c>
      <c r="E746" s="64" t="str">
        <f>VLOOKUP($D746,'Lookup Values'!$A$2:$B$13,2)</f>
        <v>May</v>
      </c>
      <c r="F746" s="64">
        <f t="shared" si="57"/>
        <v>1</v>
      </c>
      <c r="G746" s="64">
        <f t="shared" si="58"/>
        <v>1</v>
      </c>
      <c r="H746" s="64" t="str">
        <f>VLOOKUP($G746, 'Lookup Values'!$D$2:$E$8, 2)</f>
        <v>Sun</v>
      </c>
      <c r="I746" s="80" t="s">
        <v>15</v>
      </c>
      <c r="J746" s="80" t="s">
        <v>16</v>
      </c>
      <c r="K746" s="80" t="s">
        <v>14</v>
      </c>
      <c r="L746" s="80" t="s">
        <v>10</v>
      </c>
      <c r="M746" s="82">
        <v>245</v>
      </c>
      <c r="N746" s="82">
        <f>IF($O746="Income",$M746*'Lookup Values'!$H$3,$M746*'Lookup Values'!$H$2)</f>
        <v>21.131249999999998</v>
      </c>
      <c r="O746" s="80" t="str">
        <f t="shared" si="59"/>
        <v>Expense</v>
      </c>
    </row>
    <row r="747" spans="1:15" x14ac:dyDescent="0.25">
      <c r="A747" s="80">
        <v>746</v>
      </c>
      <c r="B747" s="81">
        <v>40664</v>
      </c>
      <c r="C747" s="64">
        <f t="shared" si="55"/>
        <v>2011</v>
      </c>
      <c r="D747" s="64">
        <f t="shared" si="56"/>
        <v>5</v>
      </c>
      <c r="E747" s="64" t="str">
        <f>VLOOKUP($D747,'Lookup Values'!$A$2:$B$13,2)</f>
        <v>May</v>
      </c>
      <c r="F747" s="64">
        <f t="shared" si="57"/>
        <v>1</v>
      </c>
      <c r="G747" s="64">
        <f t="shared" si="58"/>
        <v>1</v>
      </c>
      <c r="H747" s="64" t="str">
        <f>VLOOKUP($G747, 'Lookup Values'!$D$2:$E$8, 2)</f>
        <v>Sun</v>
      </c>
      <c r="I747" s="80" t="s">
        <v>8</v>
      </c>
      <c r="J747" s="80" t="s">
        <v>9</v>
      </c>
      <c r="K747" s="80" t="s">
        <v>7</v>
      </c>
      <c r="L747" s="80" t="s">
        <v>23</v>
      </c>
      <c r="M747" s="82">
        <v>289</v>
      </c>
      <c r="N747" s="82">
        <f>IF($O747="Income",$M747*'Lookup Values'!$H$3,$M747*'Lookup Values'!$H$2)</f>
        <v>24.92625</v>
      </c>
      <c r="O747" s="80" t="str">
        <f t="shared" si="59"/>
        <v>Expense</v>
      </c>
    </row>
    <row r="748" spans="1:15" x14ac:dyDescent="0.25">
      <c r="A748" s="80">
        <v>747</v>
      </c>
      <c r="B748" s="81">
        <v>40664</v>
      </c>
      <c r="C748" s="64">
        <f t="shared" si="55"/>
        <v>2011</v>
      </c>
      <c r="D748" s="64">
        <f t="shared" si="56"/>
        <v>5</v>
      </c>
      <c r="E748" s="64" t="str">
        <f>VLOOKUP($D748,'Lookup Values'!$A$2:$B$13,2)</f>
        <v>May</v>
      </c>
      <c r="F748" s="64">
        <f t="shared" si="57"/>
        <v>1</v>
      </c>
      <c r="G748" s="64">
        <f t="shared" si="58"/>
        <v>1</v>
      </c>
      <c r="H748" s="64" t="str">
        <f>VLOOKUP($G748, 'Lookup Values'!$D$2:$E$8, 2)</f>
        <v>Sun</v>
      </c>
      <c r="I748" s="80" t="s">
        <v>27</v>
      </c>
      <c r="J748" s="80" t="s">
        <v>28</v>
      </c>
      <c r="K748" s="80" t="s">
        <v>26</v>
      </c>
      <c r="L748" s="80" t="s">
        <v>20</v>
      </c>
      <c r="M748" s="82">
        <v>264</v>
      </c>
      <c r="N748" s="82">
        <f>IF($O748="Income",$M748*'Lookup Values'!$H$3,$M748*'Lookup Values'!$H$2)</f>
        <v>22.77</v>
      </c>
      <c r="O748" s="80" t="str">
        <f t="shared" si="59"/>
        <v>Expense</v>
      </c>
    </row>
    <row r="749" spans="1:15" x14ac:dyDescent="0.25">
      <c r="A749" s="80">
        <v>748</v>
      </c>
      <c r="B749" s="81">
        <v>40669</v>
      </c>
      <c r="C749" s="64">
        <f t="shared" si="55"/>
        <v>2011</v>
      </c>
      <c r="D749" s="64">
        <f t="shared" si="56"/>
        <v>5</v>
      </c>
      <c r="E749" s="64" t="str">
        <f>VLOOKUP($D749,'Lookup Values'!$A$2:$B$13,2)</f>
        <v>May</v>
      </c>
      <c r="F749" s="64">
        <f t="shared" si="57"/>
        <v>6</v>
      </c>
      <c r="G749" s="64">
        <f t="shared" si="58"/>
        <v>6</v>
      </c>
      <c r="H749" s="64" t="str">
        <f>VLOOKUP($G749, 'Lookup Values'!$D$2:$E$8, 2)</f>
        <v>Fri</v>
      </c>
      <c r="I749" s="80" t="s">
        <v>8</v>
      </c>
      <c r="J749" s="80" t="s">
        <v>22</v>
      </c>
      <c r="K749" s="80" t="s">
        <v>21</v>
      </c>
      <c r="L749" s="80" t="s">
        <v>10</v>
      </c>
      <c r="M749" s="82">
        <v>165</v>
      </c>
      <c r="N749" s="82">
        <f>IF($O749="Income",$M749*'Lookup Values'!$H$3,$M749*'Lookup Values'!$H$2)</f>
        <v>14.231249999999999</v>
      </c>
      <c r="O749" s="80" t="str">
        <f t="shared" si="59"/>
        <v>Expense</v>
      </c>
    </row>
    <row r="750" spans="1:15" x14ac:dyDescent="0.25">
      <c r="A750" s="80">
        <v>749</v>
      </c>
      <c r="B750" s="81">
        <v>40672</v>
      </c>
      <c r="C750" s="64">
        <f t="shared" si="55"/>
        <v>2011</v>
      </c>
      <c r="D750" s="64">
        <f t="shared" si="56"/>
        <v>5</v>
      </c>
      <c r="E750" s="64" t="str">
        <f>VLOOKUP($D750,'Lookup Values'!$A$2:$B$13,2)</f>
        <v>May</v>
      </c>
      <c r="F750" s="64">
        <f t="shared" si="57"/>
        <v>9</v>
      </c>
      <c r="G750" s="64">
        <f t="shared" si="58"/>
        <v>2</v>
      </c>
      <c r="H750" s="64" t="str">
        <f>VLOOKUP($G750, 'Lookup Values'!$D$2:$E$8, 2)</f>
        <v>Mon</v>
      </c>
      <c r="I750" s="80" t="s">
        <v>39</v>
      </c>
      <c r="J750" s="80" t="s">
        <v>40</v>
      </c>
      <c r="K750" s="80" t="s">
        <v>38</v>
      </c>
      <c r="L750" s="80" t="s">
        <v>23</v>
      </c>
      <c r="M750" s="82">
        <v>106</v>
      </c>
      <c r="N750" s="82">
        <f>IF($O750="Income",$M750*'Lookup Values'!$H$3,$M750*'Lookup Values'!$H$2)</f>
        <v>9.1425000000000001</v>
      </c>
      <c r="O750" s="80" t="str">
        <f t="shared" si="59"/>
        <v>Expense</v>
      </c>
    </row>
    <row r="751" spans="1:15" x14ac:dyDescent="0.25">
      <c r="A751" s="80">
        <v>750</v>
      </c>
      <c r="B751" s="81">
        <v>40673</v>
      </c>
      <c r="C751" s="64">
        <f t="shared" si="55"/>
        <v>2011</v>
      </c>
      <c r="D751" s="64">
        <f t="shared" si="56"/>
        <v>5</v>
      </c>
      <c r="E751" s="64" t="str">
        <f>VLOOKUP($D751,'Lookup Values'!$A$2:$B$13,2)</f>
        <v>May</v>
      </c>
      <c r="F751" s="64">
        <f t="shared" si="57"/>
        <v>10</v>
      </c>
      <c r="G751" s="64">
        <f t="shared" si="58"/>
        <v>3</v>
      </c>
      <c r="H751" s="64" t="str">
        <f>VLOOKUP($G751, 'Lookup Values'!$D$2:$E$8, 2)</f>
        <v>Tue</v>
      </c>
      <c r="I751" s="80" t="s">
        <v>32</v>
      </c>
      <c r="J751" s="80" t="s">
        <v>33</v>
      </c>
      <c r="K751" s="80" t="s">
        <v>31</v>
      </c>
      <c r="L751" s="80" t="s">
        <v>23</v>
      </c>
      <c r="M751" s="82">
        <v>117</v>
      </c>
      <c r="N751" s="82">
        <f>IF($O751="Income",$M751*'Lookup Values'!$H$3,$M751*'Lookup Values'!$H$2)</f>
        <v>10.091249999999999</v>
      </c>
      <c r="O751" s="80" t="str">
        <f t="shared" si="59"/>
        <v>Expense</v>
      </c>
    </row>
    <row r="752" spans="1:15" x14ac:dyDescent="0.25">
      <c r="A752" s="80">
        <v>751</v>
      </c>
      <c r="B752" s="81">
        <v>40675</v>
      </c>
      <c r="C752" s="64">
        <f t="shared" si="55"/>
        <v>2011</v>
      </c>
      <c r="D752" s="64">
        <f t="shared" si="56"/>
        <v>5</v>
      </c>
      <c r="E752" s="64" t="str">
        <f>VLOOKUP($D752,'Lookup Values'!$A$2:$B$13,2)</f>
        <v>May</v>
      </c>
      <c r="F752" s="64">
        <f t="shared" si="57"/>
        <v>12</v>
      </c>
      <c r="G752" s="64">
        <f t="shared" si="58"/>
        <v>5</v>
      </c>
      <c r="H752" s="64" t="str">
        <f>VLOOKUP($G752, 'Lookup Values'!$D$2:$E$8, 2)</f>
        <v>Thu</v>
      </c>
      <c r="I752" s="80" t="s">
        <v>42</v>
      </c>
      <c r="J752" s="80" t="s">
        <v>43</v>
      </c>
      <c r="K752" s="80" t="s">
        <v>41</v>
      </c>
      <c r="L752" s="80" t="s">
        <v>20</v>
      </c>
      <c r="M752" s="82">
        <v>298</v>
      </c>
      <c r="N752" s="82">
        <f>IF($O752="Income",$M752*'Lookup Values'!$H$3,$M752*'Lookup Values'!$H$2)</f>
        <v>25.702499999999997</v>
      </c>
      <c r="O752" s="80" t="str">
        <f t="shared" si="59"/>
        <v>Expense</v>
      </c>
    </row>
    <row r="753" spans="1:15" x14ac:dyDescent="0.25">
      <c r="A753" s="80">
        <v>752</v>
      </c>
      <c r="B753" s="81">
        <v>40677</v>
      </c>
      <c r="C753" s="64">
        <f t="shared" si="55"/>
        <v>2011</v>
      </c>
      <c r="D753" s="64">
        <f t="shared" si="56"/>
        <v>5</v>
      </c>
      <c r="E753" s="64" t="str">
        <f>VLOOKUP($D753,'Lookup Values'!$A$2:$B$13,2)</f>
        <v>May</v>
      </c>
      <c r="F753" s="64">
        <f t="shared" si="57"/>
        <v>14</v>
      </c>
      <c r="G753" s="64">
        <f t="shared" si="58"/>
        <v>7</v>
      </c>
      <c r="H753" s="64" t="str">
        <f>VLOOKUP($G753, 'Lookup Values'!$D$2:$E$8, 2)</f>
        <v>Sat</v>
      </c>
      <c r="I753" s="80" t="s">
        <v>42</v>
      </c>
      <c r="J753" s="80" t="s">
        <v>43</v>
      </c>
      <c r="K753" s="80" t="s">
        <v>41</v>
      </c>
      <c r="L753" s="80" t="s">
        <v>23</v>
      </c>
      <c r="M753" s="82">
        <v>144</v>
      </c>
      <c r="N753" s="82">
        <f>IF($O753="Income",$M753*'Lookup Values'!$H$3,$M753*'Lookup Values'!$H$2)</f>
        <v>12.419999999999998</v>
      </c>
      <c r="O753" s="80" t="str">
        <f t="shared" si="59"/>
        <v>Expense</v>
      </c>
    </row>
    <row r="754" spans="1:15" x14ac:dyDescent="0.25">
      <c r="A754" s="80">
        <v>753</v>
      </c>
      <c r="B754" s="81">
        <v>40678</v>
      </c>
      <c r="C754" s="64">
        <f t="shared" si="55"/>
        <v>2011</v>
      </c>
      <c r="D754" s="64">
        <f t="shared" si="56"/>
        <v>5</v>
      </c>
      <c r="E754" s="64" t="str">
        <f>VLOOKUP($D754,'Lookup Values'!$A$2:$B$13,2)</f>
        <v>May</v>
      </c>
      <c r="F754" s="64">
        <f t="shared" si="57"/>
        <v>15</v>
      </c>
      <c r="G754" s="64">
        <f t="shared" si="58"/>
        <v>1</v>
      </c>
      <c r="H754" s="64" t="str">
        <f>VLOOKUP($G754, 'Lookup Values'!$D$2:$E$8, 2)</f>
        <v>Sun</v>
      </c>
      <c r="I754" s="80" t="s">
        <v>47</v>
      </c>
      <c r="J754" s="80" t="s">
        <v>80</v>
      </c>
      <c r="K754" s="80" t="s">
        <v>81</v>
      </c>
      <c r="L754" s="80" t="s">
        <v>20</v>
      </c>
      <c r="M754" s="82">
        <v>353</v>
      </c>
      <c r="N754" s="82">
        <f>IF($O754="Income",$M754*'Lookup Values'!$H$3,$M754*'Lookup Values'!$H$2)</f>
        <v>134.14000000000001</v>
      </c>
      <c r="O754" s="80" t="str">
        <f t="shared" si="59"/>
        <v>Income</v>
      </c>
    </row>
    <row r="755" spans="1:15" x14ac:dyDescent="0.25">
      <c r="A755" s="80">
        <v>754</v>
      </c>
      <c r="B755" s="81">
        <v>40684</v>
      </c>
      <c r="C755" s="64">
        <f t="shared" si="55"/>
        <v>2011</v>
      </c>
      <c r="D755" s="64">
        <f t="shared" si="56"/>
        <v>5</v>
      </c>
      <c r="E755" s="64" t="str">
        <f>VLOOKUP($D755,'Lookup Values'!$A$2:$B$13,2)</f>
        <v>May</v>
      </c>
      <c r="F755" s="64">
        <f t="shared" si="57"/>
        <v>21</v>
      </c>
      <c r="G755" s="64">
        <f t="shared" si="58"/>
        <v>7</v>
      </c>
      <c r="H755" s="64" t="str">
        <f>VLOOKUP($G755, 'Lookup Values'!$D$2:$E$8, 2)</f>
        <v>Sat</v>
      </c>
      <c r="I755" s="80" t="s">
        <v>12</v>
      </c>
      <c r="J755" s="80" t="s">
        <v>13</v>
      </c>
      <c r="K755" s="80" t="s">
        <v>11</v>
      </c>
      <c r="L755" s="80" t="s">
        <v>20</v>
      </c>
      <c r="M755" s="82">
        <v>23</v>
      </c>
      <c r="N755" s="82">
        <f>IF($O755="Income",$M755*'Lookup Values'!$H$3,$M755*'Lookup Values'!$H$2)</f>
        <v>1.9837499999999999</v>
      </c>
      <c r="O755" s="80" t="str">
        <f t="shared" si="59"/>
        <v>Expense</v>
      </c>
    </row>
    <row r="756" spans="1:15" x14ac:dyDescent="0.25">
      <c r="A756" s="80">
        <v>755</v>
      </c>
      <c r="B756" s="81">
        <v>40685</v>
      </c>
      <c r="C756" s="64">
        <f t="shared" si="55"/>
        <v>2011</v>
      </c>
      <c r="D756" s="64">
        <f t="shared" si="56"/>
        <v>5</v>
      </c>
      <c r="E756" s="64" t="str">
        <f>VLOOKUP($D756,'Lookup Values'!$A$2:$B$13,2)</f>
        <v>May</v>
      </c>
      <c r="F756" s="64">
        <f t="shared" si="57"/>
        <v>22</v>
      </c>
      <c r="G756" s="64">
        <f t="shared" si="58"/>
        <v>1</v>
      </c>
      <c r="H756" s="64" t="str">
        <f>VLOOKUP($G756, 'Lookup Values'!$D$2:$E$8, 2)</f>
        <v>Sun</v>
      </c>
      <c r="I756" s="80" t="s">
        <v>12</v>
      </c>
      <c r="J756" s="80" t="s">
        <v>13</v>
      </c>
      <c r="K756" s="80" t="s">
        <v>11</v>
      </c>
      <c r="L756" s="80" t="s">
        <v>23</v>
      </c>
      <c r="M756" s="82">
        <v>98</v>
      </c>
      <c r="N756" s="82">
        <f>IF($O756="Income",$M756*'Lookup Values'!$H$3,$M756*'Lookup Values'!$H$2)</f>
        <v>8.4524999999999988</v>
      </c>
      <c r="O756" s="80" t="str">
        <f t="shared" si="59"/>
        <v>Expense</v>
      </c>
    </row>
    <row r="757" spans="1:15" x14ac:dyDescent="0.25">
      <c r="A757" s="80">
        <v>756</v>
      </c>
      <c r="B757" s="81">
        <v>40688</v>
      </c>
      <c r="C757" s="64">
        <f t="shared" si="55"/>
        <v>2011</v>
      </c>
      <c r="D757" s="64">
        <f t="shared" si="56"/>
        <v>5</v>
      </c>
      <c r="E757" s="64" t="str">
        <f>VLOOKUP($D757,'Lookup Values'!$A$2:$B$13,2)</f>
        <v>May</v>
      </c>
      <c r="F757" s="64">
        <f t="shared" si="57"/>
        <v>25</v>
      </c>
      <c r="G757" s="64">
        <f t="shared" si="58"/>
        <v>4</v>
      </c>
      <c r="H757" s="64" t="str">
        <f>VLOOKUP($G757, 'Lookup Values'!$D$2:$E$8, 2)</f>
        <v>Wed</v>
      </c>
      <c r="I757" s="80" t="s">
        <v>12</v>
      </c>
      <c r="J757" s="80" t="s">
        <v>25</v>
      </c>
      <c r="K757" s="80" t="s">
        <v>24</v>
      </c>
      <c r="L757" s="80" t="s">
        <v>10</v>
      </c>
      <c r="M757" s="82">
        <v>141</v>
      </c>
      <c r="N757" s="82">
        <f>IF($O757="Income",$M757*'Lookup Values'!$H$3,$M757*'Lookup Values'!$H$2)</f>
        <v>12.161249999999999</v>
      </c>
      <c r="O757" s="80" t="str">
        <f t="shared" si="59"/>
        <v>Expense</v>
      </c>
    </row>
    <row r="758" spans="1:15" x14ac:dyDescent="0.25">
      <c r="A758" s="80">
        <v>757</v>
      </c>
      <c r="B758" s="81">
        <v>40688</v>
      </c>
      <c r="C758" s="64">
        <f t="shared" si="55"/>
        <v>2011</v>
      </c>
      <c r="D758" s="64">
        <f t="shared" si="56"/>
        <v>5</v>
      </c>
      <c r="E758" s="64" t="str">
        <f>VLOOKUP($D758,'Lookup Values'!$A$2:$B$13,2)</f>
        <v>May</v>
      </c>
      <c r="F758" s="64">
        <f t="shared" si="57"/>
        <v>25</v>
      </c>
      <c r="G758" s="64">
        <f t="shared" si="58"/>
        <v>4</v>
      </c>
      <c r="H758" s="64" t="str">
        <f>VLOOKUP($G758, 'Lookup Values'!$D$2:$E$8, 2)</f>
        <v>Wed</v>
      </c>
      <c r="I758" s="80" t="s">
        <v>47</v>
      </c>
      <c r="J758" s="80" t="s">
        <v>76</v>
      </c>
      <c r="K758" s="80" t="s">
        <v>77</v>
      </c>
      <c r="L758" s="80" t="s">
        <v>10</v>
      </c>
      <c r="M758" s="82">
        <v>55</v>
      </c>
      <c r="N758" s="82">
        <f>IF($O758="Income",$M758*'Lookup Values'!$H$3,$M758*'Lookup Values'!$H$2)</f>
        <v>20.9</v>
      </c>
      <c r="O758" s="80" t="str">
        <f t="shared" si="59"/>
        <v>Income</v>
      </c>
    </row>
    <row r="759" spans="1:15" x14ac:dyDescent="0.25">
      <c r="A759" s="80">
        <v>758</v>
      </c>
      <c r="B759" s="81">
        <v>40689</v>
      </c>
      <c r="C759" s="64">
        <f t="shared" si="55"/>
        <v>2011</v>
      </c>
      <c r="D759" s="64">
        <f t="shared" si="56"/>
        <v>5</v>
      </c>
      <c r="E759" s="64" t="str">
        <f>VLOOKUP($D759,'Lookup Values'!$A$2:$B$13,2)</f>
        <v>May</v>
      </c>
      <c r="F759" s="64">
        <f t="shared" si="57"/>
        <v>26</v>
      </c>
      <c r="G759" s="64">
        <f t="shared" si="58"/>
        <v>5</v>
      </c>
      <c r="H759" s="64" t="str">
        <f>VLOOKUP($G759, 'Lookup Values'!$D$2:$E$8, 2)</f>
        <v>Thu</v>
      </c>
      <c r="I759" s="80" t="s">
        <v>12</v>
      </c>
      <c r="J759" s="80" t="s">
        <v>13</v>
      </c>
      <c r="K759" s="80" t="s">
        <v>11</v>
      </c>
      <c r="L759" s="80" t="s">
        <v>10</v>
      </c>
      <c r="M759" s="82">
        <v>422</v>
      </c>
      <c r="N759" s="82">
        <f>IF($O759="Income",$M759*'Lookup Values'!$H$3,$M759*'Lookup Values'!$H$2)</f>
        <v>36.397499999999994</v>
      </c>
      <c r="O759" s="80" t="str">
        <f t="shared" si="59"/>
        <v>Expense</v>
      </c>
    </row>
    <row r="760" spans="1:15" x14ac:dyDescent="0.25">
      <c r="A760" s="80">
        <v>759</v>
      </c>
      <c r="B760" s="81">
        <v>40690</v>
      </c>
      <c r="C760" s="64">
        <f t="shared" si="55"/>
        <v>2011</v>
      </c>
      <c r="D760" s="64">
        <f t="shared" si="56"/>
        <v>5</v>
      </c>
      <c r="E760" s="64" t="str">
        <f>VLOOKUP($D760,'Lookup Values'!$A$2:$B$13,2)</f>
        <v>May</v>
      </c>
      <c r="F760" s="64">
        <f t="shared" si="57"/>
        <v>27</v>
      </c>
      <c r="G760" s="64">
        <f t="shared" si="58"/>
        <v>6</v>
      </c>
      <c r="H760" s="64" t="str">
        <f>VLOOKUP($G760, 'Lookup Values'!$D$2:$E$8, 2)</f>
        <v>Fri</v>
      </c>
      <c r="I760" s="80" t="s">
        <v>15</v>
      </c>
      <c r="J760" s="80" t="s">
        <v>16</v>
      </c>
      <c r="K760" s="80" t="s">
        <v>14</v>
      </c>
      <c r="L760" s="80" t="s">
        <v>10</v>
      </c>
      <c r="M760" s="82">
        <v>252</v>
      </c>
      <c r="N760" s="82">
        <f>IF($O760="Income",$M760*'Lookup Values'!$H$3,$M760*'Lookup Values'!$H$2)</f>
        <v>21.734999999999999</v>
      </c>
      <c r="O760" s="80" t="str">
        <f t="shared" si="59"/>
        <v>Expense</v>
      </c>
    </row>
    <row r="761" spans="1:15" x14ac:dyDescent="0.25">
      <c r="A761" s="80">
        <v>760</v>
      </c>
      <c r="B761" s="81">
        <v>40690</v>
      </c>
      <c r="C761" s="64">
        <f t="shared" si="55"/>
        <v>2011</v>
      </c>
      <c r="D761" s="64">
        <f t="shared" si="56"/>
        <v>5</v>
      </c>
      <c r="E761" s="64" t="str">
        <f>VLOOKUP($D761,'Lookup Values'!$A$2:$B$13,2)</f>
        <v>May</v>
      </c>
      <c r="F761" s="64">
        <f t="shared" si="57"/>
        <v>27</v>
      </c>
      <c r="G761" s="64">
        <f t="shared" si="58"/>
        <v>6</v>
      </c>
      <c r="H761" s="64" t="str">
        <f>VLOOKUP($G761, 'Lookup Values'!$D$2:$E$8, 2)</f>
        <v>Fri</v>
      </c>
      <c r="I761" s="80" t="s">
        <v>42</v>
      </c>
      <c r="J761" s="80" t="s">
        <v>43</v>
      </c>
      <c r="K761" s="80" t="s">
        <v>41</v>
      </c>
      <c r="L761" s="80" t="s">
        <v>10</v>
      </c>
      <c r="M761" s="82">
        <v>212</v>
      </c>
      <c r="N761" s="82">
        <f>IF($O761="Income",$M761*'Lookup Values'!$H$3,$M761*'Lookup Values'!$H$2)</f>
        <v>18.285</v>
      </c>
      <c r="O761" s="80" t="str">
        <f t="shared" si="59"/>
        <v>Expense</v>
      </c>
    </row>
    <row r="762" spans="1:15" x14ac:dyDescent="0.25">
      <c r="A762" s="80">
        <v>761</v>
      </c>
      <c r="B762" s="81">
        <v>40691</v>
      </c>
      <c r="C762" s="64">
        <f t="shared" si="55"/>
        <v>2011</v>
      </c>
      <c r="D762" s="64">
        <f t="shared" si="56"/>
        <v>5</v>
      </c>
      <c r="E762" s="64" t="str">
        <f>VLOOKUP($D762,'Lookup Values'!$A$2:$B$13,2)</f>
        <v>May</v>
      </c>
      <c r="F762" s="64">
        <f t="shared" si="57"/>
        <v>28</v>
      </c>
      <c r="G762" s="64">
        <f t="shared" si="58"/>
        <v>7</v>
      </c>
      <c r="H762" s="64" t="str">
        <f>VLOOKUP($G762, 'Lookup Values'!$D$2:$E$8, 2)</f>
        <v>Sat</v>
      </c>
      <c r="I762" s="80" t="s">
        <v>42</v>
      </c>
      <c r="J762" s="80" t="s">
        <v>43</v>
      </c>
      <c r="K762" s="80" t="s">
        <v>41</v>
      </c>
      <c r="L762" s="80" t="s">
        <v>10</v>
      </c>
      <c r="M762" s="82">
        <v>58</v>
      </c>
      <c r="N762" s="82">
        <f>IF($O762="Income",$M762*'Lookup Values'!$H$3,$M762*'Lookup Values'!$H$2)</f>
        <v>5.0024999999999995</v>
      </c>
      <c r="O762" s="80" t="str">
        <f t="shared" si="59"/>
        <v>Expense</v>
      </c>
    </row>
    <row r="763" spans="1:15" x14ac:dyDescent="0.25">
      <c r="A763" s="80">
        <v>762</v>
      </c>
      <c r="B763" s="81">
        <v>40693</v>
      </c>
      <c r="C763" s="64">
        <f t="shared" si="55"/>
        <v>2011</v>
      </c>
      <c r="D763" s="64">
        <f t="shared" si="56"/>
        <v>5</v>
      </c>
      <c r="E763" s="64" t="str">
        <f>VLOOKUP($D763,'Lookup Values'!$A$2:$B$13,2)</f>
        <v>May</v>
      </c>
      <c r="F763" s="64">
        <f t="shared" si="57"/>
        <v>30</v>
      </c>
      <c r="G763" s="64">
        <f t="shared" si="58"/>
        <v>2</v>
      </c>
      <c r="H763" s="64" t="str">
        <f>VLOOKUP($G763, 'Lookup Values'!$D$2:$E$8, 2)</f>
        <v>Mon</v>
      </c>
      <c r="I763" s="80" t="s">
        <v>8</v>
      </c>
      <c r="J763" s="80" t="s">
        <v>22</v>
      </c>
      <c r="K763" s="80" t="s">
        <v>21</v>
      </c>
      <c r="L763" s="80" t="s">
        <v>10</v>
      </c>
      <c r="M763" s="82">
        <v>316</v>
      </c>
      <c r="N763" s="82">
        <f>IF($O763="Income",$M763*'Lookup Values'!$H$3,$M763*'Lookup Values'!$H$2)</f>
        <v>27.254999999999999</v>
      </c>
      <c r="O763" s="80" t="str">
        <f t="shared" si="59"/>
        <v>Expense</v>
      </c>
    </row>
    <row r="764" spans="1:15" x14ac:dyDescent="0.25">
      <c r="A764" s="80">
        <v>763</v>
      </c>
      <c r="B764" s="81">
        <v>40703</v>
      </c>
      <c r="C764" s="64">
        <f t="shared" si="55"/>
        <v>2011</v>
      </c>
      <c r="D764" s="64">
        <f t="shared" si="56"/>
        <v>6</v>
      </c>
      <c r="E764" s="64" t="str">
        <f>VLOOKUP($D764,'Lookup Values'!$A$2:$B$13,2)</f>
        <v>Jun</v>
      </c>
      <c r="F764" s="64">
        <f t="shared" si="57"/>
        <v>9</v>
      </c>
      <c r="G764" s="64">
        <f t="shared" si="58"/>
        <v>5</v>
      </c>
      <c r="H764" s="64" t="str">
        <f>VLOOKUP($G764, 'Lookup Values'!$D$2:$E$8, 2)</f>
        <v>Thu</v>
      </c>
      <c r="I764" s="80" t="s">
        <v>12</v>
      </c>
      <c r="J764" s="80" t="s">
        <v>37</v>
      </c>
      <c r="K764" s="80" t="s">
        <v>36</v>
      </c>
      <c r="L764" s="80" t="s">
        <v>20</v>
      </c>
      <c r="M764" s="82">
        <v>288</v>
      </c>
      <c r="N764" s="82">
        <f>IF($O764="Income",$M764*'Lookup Values'!$H$3,$M764*'Lookup Values'!$H$2)</f>
        <v>24.839999999999996</v>
      </c>
      <c r="O764" s="80" t="str">
        <f t="shared" si="59"/>
        <v>Expense</v>
      </c>
    </row>
    <row r="765" spans="1:15" x14ac:dyDescent="0.25">
      <c r="A765" s="80">
        <v>764</v>
      </c>
      <c r="B765" s="81">
        <v>40703</v>
      </c>
      <c r="C765" s="64">
        <f t="shared" si="55"/>
        <v>2011</v>
      </c>
      <c r="D765" s="64">
        <f t="shared" si="56"/>
        <v>6</v>
      </c>
      <c r="E765" s="64" t="str">
        <f>VLOOKUP($D765,'Lookup Values'!$A$2:$B$13,2)</f>
        <v>Jun</v>
      </c>
      <c r="F765" s="64">
        <f t="shared" si="57"/>
        <v>9</v>
      </c>
      <c r="G765" s="64">
        <f t="shared" si="58"/>
        <v>5</v>
      </c>
      <c r="H765" s="64" t="str">
        <f>VLOOKUP($G765, 'Lookup Values'!$D$2:$E$8, 2)</f>
        <v>Thu</v>
      </c>
      <c r="I765" s="80" t="s">
        <v>47</v>
      </c>
      <c r="J765" s="80" t="s">
        <v>76</v>
      </c>
      <c r="K765" s="80" t="s">
        <v>77</v>
      </c>
      <c r="L765" s="80" t="s">
        <v>20</v>
      </c>
      <c r="M765" s="82">
        <v>42</v>
      </c>
      <c r="N765" s="82">
        <f>IF($O765="Income",$M765*'Lookup Values'!$H$3,$M765*'Lookup Values'!$H$2)</f>
        <v>15.96</v>
      </c>
      <c r="O765" s="80" t="str">
        <f t="shared" si="59"/>
        <v>Income</v>
      </c>
    </row>
    <row r="766" spans="1:15" x14ac:dyDescent="0.25">
      <c r="A766" s="80">
        <v>765</v>
      </c>
      <c r="B766" s="81">
        <v>40705</v>
      </c>
      <c r="C766" s="64">
        <f t="shared" si="55"/>
        <v>2011</v>
      </c>
      <c r="D766" s="64">
        <f t="shared" si="56"/>
        <v>6</v>
      </c>
      <c r="E766" s="64" t="str">
        <f>VLOOKUP($D766,'Lookup Values'!$A$2:$B$13,2)</f>
        <v>Jun</v>
      </c>
      <c r="F766" s="64">
        <f t="shared" si="57"/>
        <v>11</v>
      </c>
      <c r="G766" s="64">
        <f t="shared" si="58"/>
        <v>7</v>
      </c>
      <c r="H766" s="64" t="str">
        <f>VLOOKUP($G766, 'Lookup Values'!$D$2:$E$8, 2)</f>
        <v>Sat</v>
      </c>
      <c r="I766" s="80" t="s">
        <v>15</v>
      </c>
      <c r="J766" s="80" t="s">
        <v>35</v>
      </c>
      <c r="K766" s="80" t="s">
        <v>34</v>
      </c>
      <c r="L766" s="80" t="s">
        <v>20</v>
      </c>
      <c r="M766" s="82">
        <v>163</v>
      </c>
      <c r="N766" s="82">
        <f>IF($O766="Income",$M766*'Lookup Values'!$H$3,$M766*'Lookup Values'!$H$2)</f>
        <v>14.058749999999998</v>
      </c>
      <c r="O766" s="80" t="str">
        <f t="shared" si="59"/>
        <v>Expense</v>
      </c>
    </row>
    <row r="767" spans="1:15" x14ac:dyDescent="0.25">
      <c r="A767" s="80">
        <v>766</v>
      </c>
      <c r="B767" s="81">
        <v>40705</v>
      </c>
      <c r="C767" s="64">
        <f t="shared" si="55"/>
        <v>2011</v>
      </c>
      <c r="D767" s="64">
        <f t="shared" si="56"/>
        <v>6</v>
      </c>
      <c r="E767" s="64" t="str">
        <f>VLOOKUP($D767,'Lookup Values'!$A$2:$B$13,2)</f>
        <v>Jun</v>
      </c>
      <c r="F767" s="64">
        <f t="shared" si="57"/>
        <v>11</v>
      </c>
      <c r="G767" s="64">
        <f t="shared" si="58"/>
        <v>7</v>
      </c>
      <c r="H767" s="64" t="str">
        <f>VLOOKUP($G767, 'Lookup Values'!$D$2:$E$8, 2)</f>
        <v>Sat</v>
      </c>
      <c r="I767" s="80" t="s">
        <v>39</v>
      </c>
      <c r="J767" s="80" t="s">
        <v>40</v>
      </c>
      <c r="K767" s="80" t="s">
        <v>38</v>
      </c>
      <c r="L767" s="80" t="s">
        <v>23</v>
      </c>
      <c r="M767" s="82">
        <v>318</v>
      </c>
      <c r="N767" s="82">
        <f>IF($O767="Income",$M767*'Lookup Values'!$H$3,$M767*'Lookup Values'!$H$2)</f>
        <v>27.427499999999998</v>
      </c>
      <c r="O767" s="80" t="str">
        <f t="shared" si="59"/>
        <v>Expense</v>
      </c>
    </row>
    <row r="768" spans="1:15" x14ac:dyDescent="0.25">
      <c r="A768" s="80">
        <v>767</v>
      </c>
      <c r="B768" s="81">
        <v>40708</v>
      </c>
      <c r="C768" s="64">
        <f t="shared" si="55"/>
        <v>2011</v>
      </c>
      <c r="D768" s="64">
        <f t="shared" si="56"/>
        <v>6</v>
      </c>
      <c r="E768" s="64" t="str">
        <f>VLOOKUP($D768,'Lookup Values'!$A$2:$B$13,2)</f>
        <v>Jun</v>
      </c>
      <c r="F768" s="64">
        <f t="shared" si="57"/>
        <v>14</v>
      </c>
      <c r="G768" s="64">
        <f t="shared" si="58"/>
        <v>3</v>
      </c>
      <c r="H768" s="64" t="str">
        <f>VLOOKUP($G768, 'Lookup Values'!$D$2:$E$8, 2)</f>
        <v>Tue</v>
      </c>
      <c r="I768" s="80" t="s">
        <v>47</v>
      </c>
      <c r="J768" s="80" t="s">
        <v>78</v>
      </c>
      <c r="K768" s="80" t="s">
        <v>79</v>
      </c>
      <c r="L768" s="80" t="s">
        <v>10</v>
      </c>
      <c r="M768" s="82">
        <v>470</v>
      </c>
      <c r="N768" s="82">
        <f>IF($O768="Income",$M768*'Lookup Values'!$H$3,$M768*'Lookup Values'!$H$2)</f>
        <v>178.6</v>
      </c>
      <c r="O768" s="80" t="str">
        <f t="shared" si="59"/>
        <v>Income</v>
      </c>
    </row>
    <row r="769" spans="1:15" x14ac:dyDescent="0.25">
      <c r="A769" s="80">
        <v>768</v>
      </c>
      <c r="B769" s="81">
        <v>40710</v>
      </c>
      <c r="C769" s="64">
        <f t="shared" si="55"/>
        <v>2011</v>
      </c>
      <c r="D769" s="64">
        <f t="shared" si="56"/>
        <v>6</v>
      </c>
      <c r="E769" s="64" t="str">
        <f>VLOOKUP($D769,'Lookup Values'!$A$2:$B$13,2)</f>
        <v>Jun</v>
      </c>
      <c r="F769" s="64">
        <f t="shared" si="57"/>
        <v>16</v>
      </c>
      <c r="G769" s="64">
        <f t="shared" si="58"/>
        <v>5</v>
      </c>
      <c r="H769" s="64" t="str">
        <f>VLOOKUP($G769, 'Lookup Values'!$D$2:$E$8, 2)</f>
        <v>Thu</v>
      </c>
      <c r="I769" s="80" t="s">
        <v>12</v>
      </c>
      <c r="J769" s="80" t="s">
        <v>13</v>
      </c>
      <c r="K769" s="80" t="s">
        <v>11</v>
      </c>
      <c r="L769" s="80" t="s">
        <v>10</v>
      </c>
      <c r="M769" s="82">
        <v>478</v>
      </c>
      <c r="N769" s="82">
        <f>IF($O769="Income",$M769*'Lookup Values'!$H$3,$M769*'Lookup Values'!$H$2)</f>
        <v>41.227499999999999</v>
      </c>
      <c r="O769" s="80" t="str">
        <f t="shared" si="59"/>
        <v>Expense</v>
      </c>
    </row>
    <row r="770" spans="1:15" x14ac:dyDescent="0.25">
      <c r="A770" s="80">
        <v>769</v>
      </c>
      <c r="B770" s="81">
        <v>40711</v>
      </c>
      <c r="C770" s="64">
        <f t="shared" si="55"/>
        <v>2011</v>
      </c>
      <c r="D770" s="64">
        <f t="shared" si="56"/>
        <v>6</v>
      </c>
      <c r="E770" s="64" t="str">
        <f>VLOOKUP($D770,'Lookup Values'!$A$2:$B$13,2)</f>
        <v>Jun</v>
      </c>
      <c r="F770" s="64">
        <f t="shared" si="57"/>
        <v>17</v>
      </c>
      <c r="G770" s="64">
        <f t="shared" si="58"/>
        <v>6</v>
      </c>
      <c r="H770" s="64" t="str">
        <f>VLOOKUP($G770, 'Lookup Values'!$D$2:$E$8, 2)</f>
        <v>Fri</v>
      </c>
      <c r="I770" s="80" t="s">
        <v>18</v>
      </c>
      <c r="J770" s="80" t="s">
        <v>30</v>
      </c>
      <c r="K770" s="80" t="s">
        <v>29</v>
      </c>
      <c r="L770" s="80" t="s">
        <v>23</v>
      </c>
      <c r="M770" s="82">
        <v>139</v>
      </c>
      <c r="N770" s="82">
        <f>IF($O770="Income",$M770*'Lookup Values'!$H$3,$M770*'Lookup Values'!$H$2)</f>
        <v>11.98875</v>
      </c>
      <c r="O770" s="80" t="str">
        <f t="shared" si="59"/>
        <v>Expense</v>
      </c>
    </row>
    <row r="771" spans="1:15" x14ac:dyDescent="0.25">
      <c r="A771" s="80">
        <v>770</v>
      </c>
      <c r="B771" s="81">
        <v>40713</v>
      </c>
      <c r="C771" s="64">
        <f t="shared" ref="C771:C834" si="60">YEAR($B771)</f>
        <v>2011</v>
      </c>
      <c r="D771" s="64">
        <f t="shared" ref="D771:D834" si="61">MONTH($B771)</f>
        <v>6</v>
      </c>
      <c r="E771" s="64" t="str">
        <f>VLOOKUP($D771,'Lookup Values'!$A$2:$B$13,2)</f>
        <v>Jun</v>
      </c>
      <c r="F771" s="64">
        <f t="shared" ref="F771:F834" si="62">DAY($B771)</f>
        <v>19</v>
      </c>
      <c r="G771" s="64">
        <f t="shared" ref="G771:G834" si="63">WEEKDAY($B771)</f>
        <v>1</v>
      </c>
      <c r="H771" s="64" t="str">
        <f>VLOOKUP($G771, 'Lookup Values'!$D$2:$E$8, 2)</f>
        <v>Sun</v>
      </c>
      <c r="I771" s="80" t="s">
        <v>39</v>
      </c>
      <c r="J771" s="80" t="s">
        <v>40</v>
      </c>
      <c r="K771" s="80" t="s">
        <v>38</v>
      </c>
      <c r="L771" s="80" t="s">
        <v>20</v>
      </c>
      <c r="M771" s="82">
        <v>165</v>
      </c>
      <c r="N771" s="82">
        <f>IF($O771="Income",$M771*'Lookup Values'!$H$3,$M771*'Lookup Values'!$H$2)</f>
        <v>14.231249999999999</v>
      </c>
      <c r="O771" s="80" t="str">
        <f t="shared" ref="O771:O834" si="64">IF($I771="Income","Income","Expense")</f>
        <v>Expense</v>
      </c>
    </row>
    <row r="772" spans="1:15" x14ac:dyDescent="0.25">
      <c r="A772" s="80">
        <v>771</v>
      </c>
      <c r="B772" s="81">
        <v>40715</v>
      </c>
      <c r="C772" s="64">
        <f t="shared" si="60"/>
        <v>2011</v>
      </c>
      <c r="D772" s="64">
        <f t="shared" si="61"/>
        <v>6</v>
      </c>
      <c r="E772" s="64" t="str">
        <f>VLOOKUP($D772,'Lookup Values'!$A$2:$B$13,2)</f>
        <v>Jun</v>
      </c>
      <c r="F772" s="64">
        <f t="shared" si="62"/>
        <v>21</v>
      </c>
      <c r="G772" s="64">
        <f t="shared" si="63"/>
        <v>3</v>
      </c>
      <c r="H772" s="64" t="str">
        <f>VLOOKUP($G772, 'Lookup Values'!$D$2:$E$8, 2)</f>
        <v>Tue</v>
      </c>
      <c r="I772" s="80" t="s">
        <v>42</v>
      </c>
      <c r="J772" s="80" t="s">
        <v>43</v>
      </c>
      <c r="K772" s="80" t="s">
        <v>41</v>
      </c>
      <c r="L772" s="80" t="s">
        <v>10</v>
      </c>
      <c r="M772" s="82">
        <v>57</v>
      </c>
      <c r="N772" s="82">
        <f>IF($O772="Income",$M772*'Lookup Values'!$H$3,$M772*'Lookup Values'!$H$2)</f>
        <v>4.9162499999999998</v>
      </c>
      <c r="O772" s="80" t="str">
        <f t="shared" si="64"/>
        <v>Expense</v>
      </c>
    </row>
    <row r="773" spans="1:15" x14ac:dyDescent="0.25">
      <c r="A773" s="80">
        <v>772</v>
      </c>
      <c r="B773" s="81">
        <v>40720</v>
      </c>
      <c r="C773" s="64">
        <f t="shared" si="60"/>
        <v>2011</v>
      </c>
      <c r="D773" s="64">
        <f t="shared" si="61"/>
        <v>6</v>
      </c>
      <c r="E773" s="64" t="str">
        <f>VLOOKUP($D773,'Lookup Values'!$A$2:$B$13,2)</f>
        <v>Jun</v>
      </c>
      <c r="F773" s="64">
        <f t="shared" si="62"/>
        <v>26</v>
      </c>
      <c r="G773" s="64">
        <f t="shared" si="63"/>
        <v>1</v>
      </c>
      <c r="H773" s="64" t="str">
        <f>VLOOKUP($G773, 'Lookup Values'!$D$2:$E$8, 2)</f>
        <v>Sun</v>
      </c>
      <c r="I773" s="80" t="s">
        <v>12</v>
      </c>
      <c r="J773" s="80" t="s">
        <v>25</v>
      </c>
      <c r="K773" s="80" t="s">
        <v>24</v>
      </c>
      <c r="L773" s="80" t="s">
        <v>23</v>
      </c>
      <c r="M773" s="82">
        <v>212</v>
      </c>
      <c r="N773" s="82">
        <f>IF($O773="Income",$M773*'Lookup Values'!$H$3,$M773*'Lookup Values'!$H$2)</f>
        <v>18.285</v>
      </c>
      <c r="O773" s="80" t="str">
        <f t="shared" si="64"/>
        <v>Expense</v>
      </c>
    </row>
    <row r="774" spans="1:15" x14ac:dyDescent="0.25">
      <c r="A774" s="80">
        <v>773</v>
      </c>
      <c r="B774" s="81">
        <v>40720</v>
      </c>
      <c r="C774" s="64">
        <f t="shared" si="60"/>
        <v>2011</v>
      </c>
      <c r="D774" s="64">
        <f t="shared" si="61"/>
        <v>6</v>
      </c>
      <c r="E774" s="64" t="str">
        <f>VLOOKUP($D774,'Lookup Values'!$A$2:$B$13,2)</f>
        <v>Jun</v>
      </c>
      <c r="F774" s="64">
        <f t="shared" si="62"/>
        <v>26</v>
      </c>
      <c r="G774" s="64">
        <f t="shared" si="63"/>
        <v>1</v>
      </c>
      <c r="H774" s="64" t="str">
        <f>VLOOKUP($G774, 'Lookup Values'!$D$2:$E$8, 2)</f>
        <v>Sun</v>
      </c>
      <c r="I774" s="80" t="s">
        <v>12</v>
      </c>
      <c r="J774" s="80" t="s">
        <v>25</v>
      </c>
      <c r="K774" s="80" t="s">
        <v>24</v>
      </c>
      <c r="L774" s="80" t="s">
        <v>23</v>
      </c>
      <c r="M774" s="82">
        <v>129</v>
      </c>
      <c r="N774" s="82">
        <f>IF($O774="Income",$M774*'Lookup Values'!$H$3,$M774*'Lookup Values'!$H$2)</f>
        <v>11.126249999999999</v>
      </c>
      <c r="O774" s="80" t="str">
        <f t="shared" si="64"/>
        <v>Expense</v>
      </c>
    </row>
    <row r="775" spans="1:15" x14ac:dyDescent="0.25">
      <c r="A775" s="80">
        <v>774</v>
      </c>
      <c r="B775" s="81">
        <v>40720</v>
      </c>
      <c r="C775" s="64">
        <f t="shared" si="60"/>
        <v>2011</v>
      </c>
      <c r="D775" s="64">
        <f t="shared" si="61"/>
        <v>6</v>
      </c>
      <c r="E775" s="64" t="str">
        <f>VLOOKUP($D775,'Lookup Values'!$A$2:$B$13,2)</f>
        <v>Jun</v>
      </c>
      <c r="F775" s="64">
        <f t="shared" si="62"/>
        <v>26</v>
      </c>
      <c r="G775" s="64">
        <f t="shared" si="63"/>
        <v>1</v>
      </c>
      <c r="H775" s="64" t="str">
        <f>VLOOKUP($G775, 'Lookup Values'!$D$2:$E$8, 2)</f>
        <v>Sun</v>
      </c>
      <c r="I775" s="80" t="s">
        <v>27</v>
      </c>
      <c r="J775" s="80" t="s">
        <v>28</v>
      </c>
      <c r="K775" s="80" t="s">
        <v>26</v>
      </c>
      <c r="L775" s="80" t="s">
        <v>20</v>
      </c>
      <c r="M775" s="82">
        <v>461</v>
      </c>
      <c r="N775" s="82">
        <f>IF($O775="Income",$M775*'Lookup Values'!$H$3,$M775*'Lookup Values'!$H$2)</f>
        <v>39.761249999999997</v>
      </c>
      <c r="O775" s="80" t="str">
        <f t="shared" si="64"/>
        <v>Expense</v>
      </c>
    </row>
    <row r="776" spans="1:15" x14ac:dyDescent="0.25">
      <c r="A776" s="80">
        <v>775</v>
      </c>
      <c r="B776" s="81">
        <v>40722</v>
      </c>
      <c r="C776" s="64">
        <f t="shared" si="60"/>
        <v>2011</v>
      </c>
      <c r="D776" s="64">
        <f t="shared" si="61"/>
        <v>6</v>
      </c>
      <c r="E776" s="64" t="str">
        <f>VLOOKUP($D776,'Lookup Values'!$A$2:$B$13,2)</f>
        <v>Jun</v>
      </c>
      <c r="F776" s="64">
        <f t="shared" si="62"/>
        <v>28</v>
      </c>
      <c r="G776" s="64">
        <f t="shared" si="63"/>
        <v>3</v>
      </c>
      <c r="H776" s="64" t="str">
        <f>VLOOKUP($G776, 'Lookup Values'!$D$2:$E$8, 2)</f>
        <v>Tue</v>
      </c>
      <c r="I776" s="80" t="s">
        <v>47</v>
      </c>
      <c r="J776" s="80" t="s">
        <v>78</v>
      </c>
      <c r="K776" s="80" t="s">
        <v>79</v>
      </c>
      <c r="L776" s="80" t="s">
        <v>23</v>
      </c>
      <c r="M776" s="82">
        <v>433</v>
      </c>
      <c r="N776" s="82">
        <f>IF($O776="Income",$M776*'Lookup Values'!$H$3,$M776*'Lookup Values'!$H$2)</f>
        <v>164.54</v>
      </c>
      <c r="O776" s="80" t="str">
        <f t="shared" si="64"/>
        <v>Income</v>
      </c>
    </row>
    <row r="777" spans="1:15" x14ac:dyDescent="0.25">
      <c r="A777" s="80">
        <v>776</v>
      </c>
      <c r="B777" s="81">
        <v>40729</v>
      </c>
      <c r="C777" s="64">
        <f t="shared" si="60"/>
        <v>2011</v>
      </c>
      <c r="D777" s="64">
        <f t="shared" si="61"/>
        <v>7</v>
      </c>
      <c r="E777" s="64" t="str">
        <f>VLOOKUP($D777,'Lookup Values'!$A$2:$B$13,2)</f>
        <v>Jul</v>
      </c>
      <c r="F777" s="64">
        <f t="shared" si="62"/>
        <v>5</v>
      </c>
      <c r="G777" s="64">
        <f t="shared" si="63"/>
        <v>3</v>
      </c>
      <c r="H777" s="64" t="str">
        <f>VLOOKUP($G777, 'Lookup Values'!$D$2:$E$8, 2)</f>
        <v>Tue</v>
      </c>
      <c r="I777" s="80" t="s">
        <v>18</v>
      </c>
      <c r="J777" s="80" t="s">
        <v>19</v>
      </c>
      <c r="K777" s="80" t="s">
        <v>17</v>
      </c>
      <c r="L777" s="80" t="s">
        <v>20</v>
      </c>
      <c r="M777" s="82">
        <v>458</v>
      </c>
      <c r="N777" s="82">
        <f>IF($O777="Income",$M777*'Lookup Values'!$H$3,$M777*'Lookup Values'!$H$2)</f>
        <v>39.502499999999998</v>
      </c>
      <c r="O777" s="80" t="str">
        <f t="shared" si="64"/>
        <v>Expense</v>
      </c>
    </row>
    <row r="778" spans="1:15" x14ac:dyDescent="0.25">
      <c r="A778" s="80">
        <v>777</v>
      </c>
      <c r="B778" s="81">
        <v>40730</v>
      </c>
      <c r="C778" s="64">
        <f t="shared" si="60"/>
        <v>2011</v>
      </c>
      <c r="D778" s="64">
        <f t="shared" si="61"/>
        <v>7</v>
      </c>
      <c r="E778" s="64" t="str">
        <f>VLOOKUP($D778,'Lookup Values'!$A$2:$B$13,2)</f>
        <v>Jul</v>
      </c>
      <c r="F778" s="64">
        <f t="shared" si="62"/>
        <v>6</v>
      </c>
      <c r="G778" s="64">
        <f t="shared" si="63"/>
        <v>4</v>
      </c>
      <c r="H778" s="64" t="str">
        <f>VLOOKUP($G778, 'Lookup Values'!$D$2:$E$8, 2)</f>
        <v>Wed</v>
      </c>
      <c r="I778" s="80" t="s">
        <v>15</v>
      </c>
      <c r="J778" s="80" t="s">
        <v>35</v>
      </c>
      <c r="K778" s="80" t="s">
        <v>34</v>
      </c>
      <c r="L778" s="80" t="s">
        <v>20</v>
      </c>
      <c r="M778" s="82">
        <v>276</v>
      </c>
      <c r="N778" s="82">
        <f>IF($O778="Income",$M778*'Lookup Values'!$H$3,$M778*'Lookup Values'!$H$2)</f>
        <v>23.805</v>
      </c>
      <c r="O778" s="80" t="str">
        <f t="shared" si="64"/>
        <v>Expense</v>
      </c>
    </row>
    <row r="779" spans="1:15" x14ac:dyDescent="0.25">
      <c r="A779" s="80">
        <v>778</v>
      </c>
      <c r="B779" s="81">
        <v>40731</v>
      </c>
      <c r="C779" s="64">
        <f t="shared" si="60"/>
        <v>2011</v>
      </c>
      <c r="D779" s="64">
        <f t="shared" si="61"/>
        <v>7</v>
      </c>
      <c r="E779" s="64" t="str">
        <f>VLOOKUP($D779,'Lookup Values'!$A$2:$B$13,2)</f>
        <v>Jul</v>
      </c>
      <c r="F779" s="64">
        <f t="shared" si="62"/>
        <v>7</v>
      </c>
      <c r="G779" s="64">
        <f t="shared" si="63"/>
        <v>5</v>
      </c>
      <c r="H779" s="64" t="str">
        <f>VLOOKUP($G779, 'Lookup Values'!$D$2:$E$8, 2)</f>
        <v>Thu</v>
      </c>
      <c r="I779" s="80" t="s">
        <v>12</v>
      </c>
      <c r="J779" s="80" t="s">
        <v>37</v>
      </c>
      <c r="K779" s="80" t="s">
        <v>36</v>
      </c>
      <c r="L779" s="80" t="s">
        <v>10</v>
      </c>
      <c r="M779" s="82">
        <v>130</v>
      </c>
      <c r="N779" s="82">
        <f>IF($O779="Income",$M779*'Lookup Values'!$H$3,$M779*'Lookup Values'!$H$2)</f>
        <v>11.212499999999999</v>
      </c>
      <c r="O779" s="80" t="str">
        <f t="shared" si="64"/>
        <v>Expense</v>
      </c>
    </row>
    <row r="780" spans="1:15" x14ac:dyDescent="0.25">
      <c r="A780" s="80">
        <v>779</v>
      </c>
      <c r="B780" s="81">
        <v>40731</v>
      </c>
      <c r="C780" s="64">
        <f t="shared" si="60"/>
        <v>2011</v>
      </c>
      <c r="D780" s="64">
        <f t="shared" si="61"/>
        <v>7</v>
      </c>
      <c r="E780" s="64" t="str">
        <f>VLOOKUP($D780,'Lookup Values'!$A$2:$B$13,2)</f>
        <v>Jul</v>
      </c>
      <c r="F780" s="64">
        <f t="shared" si="62"/>
        <v>7</v>
      </c>
      <c r="G780" s="64">
        <f t="shared" si="63"/>
        <v>5</v>
      </c>
      <c r="H780" s="64" t="str">
        <f>VLOOKUP($G780, 'Lookup Values'!$D$2:$E$8, 2)</f>
        <v>Thu</v>
      </c>
      <c r="I780" s="80" t="s">
        <v>42</v>
      </c>
      <c r="J780" s="80" t="s">
        <v>43</v>
      </c>
      <c r="K780" s="80" t="s">
        <v>41</v>
      </c>
      <c r="L780" s="80" t="s">
        <v>20</v>
      </c>
      <c r="M780" s="82">
        <v>205</v>
      </c>
      <c r="N780" s="82">
        <f>IF($O780="Income",$M780*'Lookup Values'!$H$3,$M780*'Lookup Values'!$H$2)</f>
        <v>17.681249999999999</v>
      </c>
      <c r="O780" s="80" t="str">
        <f t="shared" si="64"/>
        <v>Expense</v>
      </c>
    </row>
    <row r="781" spans="1:15" x14ac:dyDescent="0.25">
      <c r="A781" s="80">
        <v>780</v>
      </c>
      <c r="B781" s="81">
        <v>40733</v>
      </c>
      <c r="C781" s="64">
        <f t="shared" si="60"/>
        <v>2011</v>
      </c>
      <c r="D781" s="64">
        <f t="shared" si="61"/>
        <v>7</v>
      </c>
      <c r="E781" s="64" t="str">
        <f>VLOOKUP($D781,'Lookup Values'!$A$2:$B$13,2)</f>
        <v>Jul</v>
      </c>
      <c r="F781" s="64">
        <f t="shared" si="62"/>
        <v>9</v>
      </c>
      <c r="G781" s="64">
        <f t="shared" si="63"/>
        <v>7</v>
      </c>
      <c r="H781" s="64" t="str">
        <f>VLOOKUP($G781, 'Lookup Values'!$D$2:$E$8, 2)</f>
        <v>Sat</v>
      </c>
      <c r="I781" s="80" t="s">
        <v>8</v>
      </c>
      <c r="J781" s="80" t="s">
        <v>22</v>
      </c>
      <c r="K781" s="80" t="s">
        <v>21</v>
      </c>
      <c r="L781" s="80" t="s">
        <v>20</v>
      </c>
      <c r="M781" s="82">
        <v>140</v>
      </c>
      <c r="N781" s="82">
        <f>IF($O781="Income",$M781*'Lookup Values'!$H$3,$M781*'Lookup Values'!$H$2)</f>
        <v>12.074999999999999</v>
      </c>
      <c r="O781" s="80" t="str">
        <f t="shared" si="64"/>
        <v>Expense</v>
      </c>
    </row>
    <row r="782" spans="1:15" x14ac:dyDescent="0.25">
      <c r="A782" s="80">
        <v>781</v>
      </c>
      <c r="B782" s="81">
        <v>40733</v>
      </c>
      <c r="C782" s="64">
        <f t="shared" si="60"/>
        <v>2011</v>
      </c>
      <c r="D782" s="64">
        <f t="shared" si="61"/>
        <v>7</v>
      </c>
      <c r="E782" s="64" t="str">
        <f>VLOOKUP($D782,'Lookup Values'!$A$2:$B$13,2)</f>
        <v>Jul</v>
      </c>
      <c r="F782" s="64">
        <f t="shared" si="62"/>
        <v>9</v>
      </c>
      <c r="G782" s="64">
        <f t="shared" si="63"/>
        <v>7</v>
      </c>
      <c r="H782" s="64" t="str">
        <f>VLOOKUP($G782, 'Lookup Values'!$D$2:$E$8, 2)</f>
        <v>Sat</v>
      </c>
      <c r="I782" s="80" t="s">
        <v>12</v>
      </c>
      <c r="J782" s="80" t="s">
        <v>37</v>
      </c>
      <c r="K782" s="80" t="s">
        <v>36</v>
      </c>
      <c r="L782" s="80" t="s">
        <v>20</v>
      </c>
      <c r="M782" s="82">
        <v>496</v>
      </c>
      <c r="N782" s="82">
        <f>IF($O782="Income",$M782*'Lookup Values'!$H$3,$M782*'Lookup Values'!$H$2)</f>
        <v>42.779999999999994</v>
      </c>
      <c r="O782" s="80" t="str">
        <f t="shared" si="64"/>
        <v>Expense</v>
      </c>
    </row>
    <row r="783" spans="1:15" x14ac:dyDescent="0.25">
      <c r="A783" s="80">
        <v>782</v>
      </c>
      <c r="B783" s="81">
        <v>40734</v>
      </c>
      <c r="C783" s="64">
        <f t="shared" si="60"/>
        <v>2011</v>
      </c>
      <c r="D783" s="64">
        <f t="shared" si="61"/>
        <v>7</v>
      </c>
      <c r="E783" s="64" t="str">
        <f>VLOOKUP($D783,'Lookup Values'!$A$2:$B$13,2)</f>
        <v>Jul</v>
      </c>
      <c r="F783" s="64">
        <f t="shared" si="62"/>
        <v>10</v>
      </c>
      <c r="G783" s="64">
        <f t="shared" si="63"/>
        <v>1</v>
      </c>
      <c r="H783" s="64" t="str">
        <f>VLOOKUP($G783, 'Lookup Values'!$D$2:$E$8, 2)</f>
        <v>Sun</v>
      </c>
      <c r="I783" s="80" t="s">
        <v>12</v>
      </c>
      <c r="J783" s="80" t="s">
        <v>37</v>
      </c>
      <c r="K783" s="80" t="s">
        <v>36</v>
      </c>
      <c r="L783" s="80" t="s">
        <v>20</v>
      </c>
      <c r="M783" s="82">
        <v>365</v>
      </c>
      <c r="N783" s="82">
        <f>IF($O783="Income",$M783*'Lookup Values'!$H$3,$M783*'Lookup Values'!$H$2)</f>
        <v>31.481249999999999</v>
      </c>
      <c r="O783" s="80" t="str">
        <f t="shared" si="64"/>
        <v>Expense</v>
      </c>
    </row>
    <row r="784" spans="1:15" x14ac:dyDescent="0.25">
      <c r="A784" s="80">
        <v>783</v>
      </c>
      <c r="B784" s="81">
        <v>40735</v>
      </c>
      <c r="C784" s="64">
        <f t="shared" si="60"/>
        <v>2011</v>
      </c>
      <c r="D784" s="64">
        <f t="shared" si="61"/>
        <v>7</v>
      </c>
      <c r="E784" s="64" t="str">
        <f>VLOOKUP($D784,'Lookup Values'!$A$2:$B$13,2)</f>
        <v>Jul</v>
      </c>
      <c r="F784" s="64">
        <f t="shared" si="62"/>
        <v>11</v>
      </c>
      <c r="G784" s="64">
        <f t="shared" si="63"/>
        <v>2</v>
      </c>
      <c r="H784" s="64" t="str">
        <f>VLOOKUP($G784, 'Lookup Values'!$D$2:$E$8, 2)</f>
        <v>Mon</v>
      </c>
      <c r="I784" s="80" t="s">
        <v>15</v>
      </c>
      <c r="J784" s="80" t="s">
        <v>16</v>
      </c>
      <c r="K784" s="80" t="s">
        <v>14</v>
      </c>
      <c r="L784" s="80" t="s">
        <v>23</v>
      </c>
      <c r="M784" s="82">
        <v>61</v>
      </c>
      <c r="N784" s="82">
        <f>IF($O784="Income",$M784*'Lookup Values'!$H$3,$M784*'Lookup Values'!$H$2)</f>
        <v>5.2612499999999995</v>
      </c>
      <c r="O784" s="80" t="str">
        <f t="shared" si="64"/>
        <v>Expense</v>
      </c>
    </row>
    <row r="785" spans="1:15" x14ac:dyDescent="0.25">
      <c r="A785" s="80">
        <v>784</v>
      </c>
      <c r="B785" s="81">
        <v>40737</v>
      </c>
      <c r="C785" s="64">
        <f t="shared" si="60"/>
        <v>2011</v>
      </c>
      <c r="D785" s="64">
        <f t="shared" si="61"/>
        <v>7</v>
      </c>
      <c r="E785" s="64" t="str">
        <f>VLOOKUP($D785,'Lookup Values'!$A$2:$B$13,2)</f>
        <v>Jul</v>
      </c>
      <c r="F785" s="64">
        <f t="shared" si="62"/>
        <v>13</v>
      </c>
      <c r="G785" s="64">
        <f t="shared" si="63"/>
        <v>4</v>
      </c>
      <c r="H785" s="64" t="str">
        <f>VLOOKUP($G785, 'Lookup Values'!$D$2:$E$8, 2)</f>
        <v>Wed</v>
      </c>
      <c r="I785" s="80" t="s">
        <v>27</v>
      </c>
      <c r="J785" s="80" t="s">
        <v>28</v>
      </c>
      <c r="K785" s="80" t="s">
        <v>26</v>
      </c>
      <c r="L785" s="80" t="s">
        <v>23</v>
      </c>
      <c r="M785" s="82">
        <v>117</v>
      </c>
      <c r="N785" s="82">
        <f>IF($O785="Income",$M785*'Lookup Values'!$H$3,$M785*'Lookup Values'!$H$2)</f>
        <v>10.091249999999999</v>
      </c>
      <c r="O785" s="80" t="str">
        <f t="shared" si="64"/>
        <v>Expense</v>
      </c>
    </row>
    <row r="786" spans="1:15" x14ac:dyDescent="0.25">
      <c r="A786" s="80">
        <v>785</v>
      </c>
      <c r="B786" s="81">
        <v>40737</v>
      </c>
      <c r="C786" s="64">
        <f t="shared" si="60"/>
        <v>2011</v>
      </c>
      <c r="D786" s="64">
        <f t="shared" si="61"/>
        <v>7</v>
      </c>
      <c r="E786" s="64" t="str">
        <f>VLOOKUP($D786,'Lookup Values'!$A$2:$B$13,2)</f>
        <v>Jul</v>
      </c>
      <c r="F786" s="64">
        <f t="shared" si="62"/>
        <v>13</v>
      </c>
      <c r="G786" s="64">
        <f t="shared" si="63"/>
        <v>4</v>
      </c>
      <c r="H786" s="64" t="str">
        <f>VLOOKUP($G786, 'Lookup Values'!$D$2:$E$8, 2)</f>
        <v>Wed</v>
      </c>
      <c r="I786" s="80" t="s">
        <v>15</v>
      </c>
      <c r="J786" s="80" t="s">
        <v>35</v>
      </c>
      <c r="K786" s="80" t="s">
        <v>34</v>
      </c>
      <c r="L786" s="80" t="s">
        <v>10</v>
      </c>
      <c r="M786" s="82">
        <v>374</v>
      </c>
      <c r="N786" s="82">
        <f>IF($O786="Income",$M786*'Lookup Values'!$H$3,$M786*'Lookup Values'!$H$2)</f>
        <v>32.2575</v>
      </c>
      <c r="O786" s="80" t="str">
        <f t="shared" si="64"/>
        <v>Expense</v>
      </c>
    </row>
    <row r="787" spans="1:15" x14ac:dyDescent="0.25">
      <c r="A787" s="80">
        <v>786</v>
      </c>
      <c r="B787" s="81">
        <v>40738</v>
      </c>
      <c r="C787" s="64">
        <f t="shared" si="60"/>
        <v>2011</v>
      </c>
      <c r="D787" s="64">
        <f t="shared" si="61"/>
        <v>7</v>
      </c>
      <c r="E787" s="64" t="str">
        <f>VLOOKUP($D787,'Lookup Values'!$A$2:$B$13,2)</f>
        <v>Jul</v>
      </c>
      <c r="F787" s="64">
        <f t="shared" si="62"/>
        <v>14</v>
      </c>
      <c r="G787" s="64">
        <f t="shared" si="63"/>
        <v>5</v>
      </c>
      <c r="H787" s="64" t="str">
        <f>VLOOKUP($G787, 'Lookup Values'!$D$2:$E$8, 2)</f>
        <v>Thu</v>
      </c>
      <c r="I787" s="80" t="s">
        <v>8</v>
      </c>
      <c r="J787" s="80" t="s">
        <v>9</v>
      </c>
      <c r="K787" s="80" t="s">
        <v>7</v>
      </c>
      <c r="L787" s="80" t="s">
        <v>20</v>
      </c>
      <c r="M787" s="82">
        <v>441</v>
      </c>
      <c r="N787" s="82">
        <f>IF($O787="Income",$M787*'Lookup Values'!$H$3,$M787*'Lookup Values'!$H$2)</f>
        <v>38.036249999999995</v>
      </c>
      <c r="O787" s="80" t="str">
        <f t="shared" si="64"/>
        <v>Expense</v>
      </c>
    </row>
    <row r="788" spans="1:15" x14ac:dyDescent="0.25">
      <c r="A788" s="80">
        <v>787</v>
      </c>
      <c r="B788" s="81">
        <v>40740</v>
      </c>
      <c r="C788" s="64">
        <f t="shared" si="60"/>
        <v>2011</v>
      </c>
      <c r="D788" s="64">
        <f t="shared" si="61"/>
        <v>7</v>
      </c>
      <c r="E788" s="64" t="str">
        <f>VLOOKUP($D788,'Lookup Values'!$A$2:$B$13,2)</f>
        <v>Jul</v>
      </c>
      <c r="F788" s="64">
        <f t="shared" si="62"/>
        <v>16</v>
      </c>
      <c r="G788" s="64">
        <f t="shared" si="63"/>
        <v>7</v>
      </c>
      <c r="H788" s="64" t="str">
        <f>VLOOKUP($G788, 'Lookup Values'!$D$2:$E$8, 2)</f>
        <v>Sat</v>
      </c>
      <c r="I788" s="80" t="s">
        <v>8</v>
      </c>
      <c r="J788" s="80" t="s">
        <v>22</v>
      </c>
      <c r="K788" s="80" t="s">
        <v>21</v>
      </c>
      <c r="L788" s="80" t="s">
        <v>23</v>
      </c>
      <c r="M788" s="82">
        <v>29</v>
      </c>
      <c r="N788" s="82">
        <f>IF($O788="Income",$M788*'Lookup Values'!$H$3,$M788*'Lookup Values'!$H$2)</f>
        <v>2.5012499999999998</v>
      </c>
      <c r="O788" s="80" t="str">
        <f t="shared" si="64"/>
        <v>Expense</v>
      </c>
    </row>
    <row r="789" spans="1:15" x14ac:dyDescent="0.25">
      <c r="A789" s="80">
        <v>788</v>
      </c>
      <c r="B789" s="81">
        <v>40742</v>
      </c>
      <c r="C789" s="64">
        <f t="shared" si="60"/>
        <v>2011</v>
      </c>
      <c r="D789" s="64">
        <f t="shared" si="61"/>
        <v>7</v>
      </c>
      <c r="E789" s="64" t="str">
        <f>VLOOKUP($D789,'Lookup Values'!$A$2:$B$13,2)</f>
        <v>Jul</v>
      </c>
      <c r="F789" s="64">
        <f t="shared" si="62"/>
        <v>18</v>
      </c>
      <c r="G789" s="64">
        <f t="shared" si="63"/>
        <v>2</v>
      </c>
      <c r="H789" s="64" t="str">
        <f>VLOOKUP($G789, 'Lookup Values'!$D$2:$E$8, 2)</f>
        <v>Mon</v>
      </c>
      <c r="I789" s="80" t="s">
        <v>8</v>
      </c>
      <c r="J789" s="80" t="s">
        <v>22</v>
      </c>
      <c r="K789" s="80" t="s">
        <v>21</v>
      </c>
      <c r="L789" s="80" t="s">
        <v>10</v>
      </c>
      <c r="M789" s="82">
        <v>493</v>
      </c>
      <c r="N789" s="82">
        <f>IF($O789="Income",$M789*'Lookup Values'!$H$3,$M789*'Lookup Values'!$H$2)</f>
        <v>42.521249999999995</v>
      </c>
      <c r="O789" s="80" t="str">
        <f t="shared" si="64"/>
        <v>Expense</v>
      </c>
    </row>
    <row r="790" spans="1:15" x14ac:dyDescent="0.25">
      <c r="A790" s="80">
        <v>789</v>
      </c>
      <c r="B790" s="81">
        <v>40743</v>
      </c>
      <c r="C790" s="64">
        <f t="shared" si="60"/>
        <v>2011</v>
      </c>
      <c r="D790" s="64">
        <f t="shared" si="61"/>
        <v>7</v>
      </c>
      <c r="E790" s="64" t="str">
        <f>VLOOKUP($D790,'Lookup Values'!$A$2:$B$13,2)</f>
        <v>Jul</v>
      </c>
      <c r="F790" s="64">
        <f t="shared" si="62"/>
        <v>19</v>
      </c>
      <c r="G790" s="64">
        <f t="shared" si="63"/>
        <v>3</v>
      </c>
      <c r="H790" s="64" t="str">
        <f>VLOOKUP($G790, 'Lookup Values'!$D$2:$E$8, 2)</f>
        <v>Tue</v>
      </c>
      <c r="I790" s="80" t="s">
        <v>47</v>
      </c>
      <c r="J790" s="80" t="s">
        <v>76</v>
      </c>
      <c r="K790" s="80" t="s">
        <v>77</v>
      </c>
      <c r="L790" s="80" t="s">
        <v>23</v>
      </c>
      <c r="M790" s="82">
        <v>29</v>
      </c>
      <c r="N790" s="82">
        <f>IF($O790="Income",$M790*'Lookup Values'!$H$3,$M790*'Lookup Values'!$H$2)</f>
        <v>11.02</v>
      </c>
      <c r="O790" s="80" t="str">
        <f t="shared" si="64"/>
        <v>Income</v>
      </c>
    </row>
    <row r="791" spans="1:15" x14ac:dyDescent="0.25">
      <c r="A791" s="80">
        <v>790</v>
      </c>
      <c r="B791" s="81">
        <v>40743</v>
      </c>
      <c r="C791" s="64">
        <f t="shared" si="60"/>
        <v>2011</v>
      </c>
      <c r="D791" s="64">
        <f t="shared" si="61"/>
        <v>7</v>
      </c>
      <c r="E791" s="64" t="str">
        <f>VLOOKUP($D791,'Lookup Values'!$A$2:$B$13,2)</f>
        <v>Jul</v>
      </c>
      <c r="F791" s="64">
        <f t="shared" si="62"/>
        <v>19</v>
      </c>
      <c r="G791" s="64">
        <f t="shared" si="63"/>
        <v>3</v>
      </c>
      <c r="H791" s="64" t="str">
        <f>VLOOKUP($G791, 'Lookup Values'!$D$2:$E$8, 2)</f>
        <v>Tue</v>
      </c>
      <c r="I791" s="80" t="s">
        <v>32</v>
      </c>
      <c r="J791" s="80" t="s">
        <v>33</v>
      </c>
      <c r="K791" s="80" t="s">
        <v>31</v>
      </c>
      <c r="L791" s="80" t="s">
        <v>10</v>
      </c>
      <c r="M791" s="82">
        <v>435</v>
      </c>
      <c r="N791" s="82">
        <f>IF($O791="Income",$M791*'Lookup Values'!$H$3,$M791*'Lookup Values'!$H$2)</f>
        <v>37.518749999999997</v>
      </c>
      <c r="O791" s="80" t="str">
        <f t="shared" si="64"/>
        <v>Expense</v>
      </c>
    </row>
    <row r="792" spans="1:15" x14ac:dyDescent="0.25">
      <c r="A792" s="80">
        <v>791</v>
      </c>
      <c r="B792" s="81">
        <v>40750</v>
      </c>
      <c r="C792" s="64">
        <f t="shared" si="60"/>
        <v>2011</v>
      </c>
      <c r="D792" s="64">
        <f t="shared" si="61"/>
        <v>7</v>
      </c>
      <c r="E792" s="64" t="str">
        <f>VLOOKUP($D792,'Lookup Values'!$A$2:$B$13,2)</f>
        <v>Jul</v>
      </c>
      <c r="F792" s="64">
        <f t="shared" si="62"/>
        <v>26</v>
      </c>
      <c r="G792" s="64">
        <f t="shared" si="63"/>
        <v>3</v>
      </c>
      <c r="H792" s="64" t="str">
        <f>VLOOKUP($G792, 'Lookup Values'!$D$2:$E$8, 2)</f>
        <v>Tue</v>
      </c>
      <c r="I792" s="80" t="s">
        <v>8</v>
      </c>
      <c r="J792" s="80" t="s">
        <v>9</v>
      </c>
      <c r="K792" s="80" t="s">
        <v>7</v>
      </c>
      <c r="L792" s="80" t="s">
        <v>10</v>
      </c>
      <c r="M792" s="82">
        <v>428</v>
      </c>
      <c r="N792" s="82">
        <f>IF($O792="Income",$M792*'Lookup Values'!$H$3,$M792*'Lookup Values'!$H$2)</f>
        <v>36.914999999999999</v>
      </c>
      <c r="O792" s="80" t="str">
        <f t="shared" si="64"/>
        <v>Expense</v>
      </c>
    </row>
    <row r="793" spans="1:15" x14ac:dyDescent="0.25">
      <c r="A793" s="80">
        <v>792</v>
      </c>
      <c r="B793" s="81">
        <v>40751</v>
      </c>
      <c r="C793" s="64">
        <f t="shared" si="60"/>
        <v>2011</v>
      </c>
      <c r="D793" s="64">
        <f t="shared" si="61"/>
        <v>7</v>
      </c>
      <c r="E793" s="64" t="str">
        <f>VLOOKUP($D793,'Lookup Values'!$A$2:$B$13,2)</f>
        <v>Jul</v>
      </c>
      <c r="F793" s="64">
        <f t="shared" si="62"/>
        <v>27</v>
      </c>
      <c r="G793" s="64">
        <f t="shared" si="63"/>
        <v>4</v>
      </c>
      <c r="H793" s="64" t="str">
        <f>VLOOKUP($G793, 'Lookup Values'!$D$2:$E$8, 2)</f>
        <v>Wed</v>
      </c>
      <c r="I793" s="80" t="s">
        <v>18</v>
      </c>
      <c r="J793" s="80" t="s">
        <v>30</v>
      </c>
      <c r="K793" s="80" t="s">
        <v>29</v>
      </c>
      <c r="L793" s="80" t="s">
        <v>23</v>
      </c>
      <c r="M793" s="82">
        <v>104</v>
      </c>
      <c r="N793" s="82">
        <f>IF($O793="Income",$M793*'Lookup Values'!$H$3,$M793*'Lookup Values'!$H$2)</f>
        <v>8.9699999999999989</v>
      </c>
      <c r="O793" s="80" t="str">
        <f t="shared" si="64"/>
        <v>Expense</v>
      </c>
    </row>
    <row r="794" spans="1:15" x14ac:dyDescent="0.25">
      <c r="A794" s="80">
        <v>793</v>
      </c>
      <c r="B794" s="81">
        <v>40753</v>
      </c>
      <c r="C794" s="64">
        <f t="shared" si="60"/>
        <v>2011</v>
      </c>
      <c r="D794" s="64">
        <f t="shared" si="61"/>
        <v>7</v>
      </c>
      <c r="E794" s="64" t="str">
        <f>VLOOKUP($D794,'Lookup Values'!$A$2:$B$13,2)</f>
        <v>Jul</v>
      </c>
      <c r="F794" s="64">
        <f t="shared" si="62"/>
        <v>29</v>
      </c>
      <c r="G794" s="64">
        <f t="shared" si="63"/>
        <v>6</v>
      </c>
      <c r="H794" s="64" t="str">
        <f>VLOOKUP($G794, 'Lookup Values'!$D$2:$E$8, 2)</f>
        <v>Fri</v>
      </c>
      <c r="I794" s="80" t="s">
        <v>39</v>
      </c>
      <c r="J794" s="80" t="s">
        <v>40</v>
      </c>
      <c r="K794" s="80" t="s">
        <v>38</v>
      </c>
      <c r="L794" s="80" t="s">
        <v>23</v>
      </c>
      <c r="M794" s="82">
        <v>385</v>
      </c>
      <c r="N794" s="82">
        <f>IF($O794="Income",$M794*'Lookup Values'!$H$3,$M794*'Lookup Values'!$H$2)</f>
        <v>33.206249999999997</v>
      </c>
      <c r="O794" s="80" t="str">
        <f t="shared" si="64"/>
        <v>Expense</v>
      </c>
    </row>
    <row r="795" spans="1:15" x14ac:dyDescent="0.25">
      <c r="A795" s="80">
        <v>794</v>
      </c>
      <c r="B795" s="81">
        <v>40753</v>
      </c>
      <c r="C795" s="64">
        <f t="shared" si="60"/>
        <v>2011</v>
      </c>
      <c r="D795" s="64">
        <f t="shared" si="61"/>
        <v>7</v>
      </c>
      <c r="E795" s="64" t="str">
        <f>VLOOKUP($D795,'Lookup Values'!$A$2:$B$13,2)</f>
        <v>Jul</v>
      </c>
      <c r="F795" s="64">
        <f t="shared" si="62"/>
        <v>29</v>
      </c>
      <c r="G795" s="64">
        <f t="shared" si="63"/>
        <v>6</v>
      </c>
      <c r="H795" s="64" t="str">
        <f>VLOOKUP($G795, 'Lookup Values'!$D$2:$E$8, 2)</f>
        <v>Fri</v>
      </c>
      <c r="I795" s="80" t="s">
        <v>27</v>
      </c>
      <c r="J795" s="80" t="s">
        <v>28</v>
      </c>
      <c r="K795" s="80" t="s">
        <v>26</v>
      </c>
      <c r="L795" s="80" t="s">
        <v>23</v>
      </c>
      <c r="M795" s="82">
        <v>311</v>
      </c>
      <c r="N795" s="82">
        <f>IF($O795="Income",$M795*'Lookup Values'!$H$3,$M795*'Lookup Values'!$H$2)</f>
        <v>26.823749999999997</v>
      </c>
      <c r="O795" s="80" t="str">
        <f t="shared" si="64"/>
        <v>Expense</v>
      </c>
    </row>
    <row r="796" spans="1:15" x14ac:dyDescent="0.25">
      <c r="A796" s="80">
        <v>795</v>
      </c>
      <c r="B796" s="81">
        <v>40754</v>
      </c>
      <c r="C796" s="64">
        <f t="shared" si="60"/>
        <v>2011</v>
      </c>
      <c r="D796" s="64">
        <f t="shared" si="61"/>
        <v>7</v>
      </c>
      <c r="E796" s="64" t="str">
        <f>VLOOKUP($D796,'Lookup Values'!$A$2:$B$13,2)</f>
        <v>Jul</v>
      </c>
      <c r="F796" s="64">
        <f t="shared" si="62"/>
        <v>30</v>
      </c>
      <c r="G796" s="64">
        <f t="shared" si="63"/>
        <v>7</v>
      </c>
      <c r="H796" s="64" t="str">
        <f>VLOOKUP($G796, 'Lookup Values'!$D$2:$E$8, 2)</f>
        <v>Sat</v>
      </c>
      <c r="I796" s="80" t="s">
        <v>15</v>
      </c>
      <c r="J796" s="80" t="s">
        <v>16</v>
      </c>
      <c r="K796" s="80" t="s">
        <v>14</v>
      </c>
      <c r="L796" s="80" t="s">
        <v>20</v>
      </c>
      <c r="M796" s="82">
        <v>291</v>
      </c>
      <c r="N796" s="82">
        <f>IF($O796="Income",$M796*'Lookup Values'!$H$3,$M796*'Lookup Values'!$H$2)</f>
        <v>25.098749999999999</v>
      </c>
      <c r="O796" s="80" t="str">
        <f t="shared" si="64"/>
        <v>Expense</v>
      </c>
    </row>
    <row r="797" spans="1:15" x14ac:dyDescent="0.25">
      <c r="A797" s="80">
        <v>796</v>
      </c>
      <c r="B797" s="81">
        <v>40755</v>
      </c>
      <c r="C797" s="64">
        <f t="shared" si="60"/>
        <v>2011</v>
      </c>
      <c r="D797" s="64">
        <f t="shared" si="61"/>
        <v>7</v>
      </c>
      <c r="E797" s="64" t="str">
        <f>VLOOKUP($D797,'Lookup Values'!$A$2:$B$13,2)</f>
        <v>Jul</v>
      </c>
      <c r="F797" s="64">
        <f t="shared" si="62"/>
        <v>31</v>
      </c>
      <c r="G797" s="64">
        <f t="shared" si="63"/>
        <v>1</v>
      </c>
      <c r="H797" s="64" t="str">
        <f>VLOOKUP($G797, 'Lookup Values'!$D$2:$E$8, 2)</f>
        <v>Sun</v>
      </c>
      <c r="I797" s="80" t="s">
        <v>12</v>
      </c>
      <c r="J797" s="80" t="s">
        <v>37</v>
      </c>
      <c r="K797" s="80" t="s">
        <v>36</v>
      </c>
      <c r="L797" s="80" t="s">
        <v>20</v>
      </c>
      <c r="M797" s="82">
        <v>224</v>
      </c>
      <c r="N797" s="82">
        <f>IF($O797="Income",$M797*'Lookup Values'!$H$3,$M797*'Lookup Values'!$H$2)</f>
        <v>19.32</v>
      </c>
      <c r="O797" s="80" t="str">
        <f t="shared" si="64"/>
        <v>Expense</v>
      </c>
    </row>
    <row r="798" spans="1:15" x14ac:dyDescent="0.25">
      <c r="A798" s="80">
        <v>797</v>
      </c>
      <c r="B798" s="81">
        <v>40759</v>
      </c>
      <c r="C798" s="64">
        <f t="shared" si="60"/>
        <v>2011</v>
      </c>
      <c r="D798" s="64">
        <f t="shared" si="61"/>
        <v>8</v>
      </c>
      <c r="E798" s="64" t="str">
        <f>VLOOKUP($D798,'Lookup Values'!$A$2:$B$13,2)</f>
        <v>Aug</v>
      </c>
      <c r="F798" s="64">
        <f t="shared" si="62"/>
        <v>4</v>
      </c>
      <c r="G798" s="64">
        <f t="shared" si="63"/>
        <v>5</v>
      </c>
      <c r="H798" s="64" t="str">
        <f>VLOOKUP($G798, 'Lookup Values'!$D$2:$E$8, 2)</f>
        <v>Thu</v>
      </c>
      <c r="I798" s="80" t="s">
        <v>27</v>
      </c>
      <c r="J798" s="80" t="s">
        <v>28</v>
      </c>
      <c r="K798" s="80" t="s">
        <v>26</v>
      </c>
      <c r="L798" s="80" t="s">
        <v>10</v>
      </c>
      <c r="M798" s="82">
        <v>434</v>
      </c>
      <c r="N798" s="82">
        <f>IF($O798="Income",$M798*'Lookup Values'!$H$3,$M798*'Lookup Values'!$H$2)</f>
        <v>37.432499999999997</v>
      </c>
      <c r="O798" s="80" t="str">
        <f t="shared" si="64"/>
        <v>Expense</v>
      </c>
    </row>
    <row r="799" spans="1:15" x14ac:dyDescent="0.25">
      <c r="A799" s="80">
        <v>798</v>
      </c>
      <c r="B799" s="81">
        <v>40763</v>
      </c>
      <c r="C799" s="64">
        <f t="shared" si="60"/>
        <v>2011</v>
      </c>
      <c r="D799" s="64">
        <f t="shared" si="61"/>
        <v>8</v>
      </c>
      <c r="E799" s="64" t="str">
        <f>VLOOKUP($D799,'Lookup Values'!$A$2:$B$13,2)</f>
        <v>Aug</v>
      </c>
      <c r="F799" s="64">
        <f t="shared" si="62"/>
        <v>8</v>
      </c>
      <c r="G799" s="64">
        <f t="shared" si="63"/>
        <v>2</v>
      </c>
      <c r="H799" s="64" t="str">
        <f>VLOOKUP($G799, 'Lookup Values'!$D$2:$E$8, 2)</f>
        <v>Mon</v>
      </c>
      <c r="I799" s="80" t="s">
        <v>18</v>
      </c>
      <c r="J799" s="80" t="s">
        <v>30</v>
      </c>
      <c r="K799" s="80" t="s">
        <v>29</v>
      </c>
      <c r="L799" s="80" t="s">
        <v>23</v>
      </c>
      <c r="M799" s="82">
        <v>193</v>
      </c>
      <c r="N799" s="82">
        <f>IF($O799="Income",$M799*'Lookup Values'!$H$3,$M799*'Lookup Values'!$H$2)</f>
        <v>16.646249999999998</v>
      </c>
      <c r="O799" s="80" t="str">
        <f t="shared" si="64"/>
        <v>Expense</v>
      </c>
    </row>
    <row r="800" spans="1:15" x14ac:dyDescent="0.25">
      <c r="A800" s="80">
        <v>799</v>
      </c>
      <c r="B800" s="81">
        <v>40764</v>
      </c>
      <c r="C800" s="64">
        <f t="shared" si="60"/>
        <v>2011</v>
      </c>
      <c r="D800" s="64">
        <f t="shared" si="61"/>
        <v>8</v>
      </c>
      <c r="E800" s="64" t="str">
        <f>VLOOKUP($D800,'Lookup Values'!$A$2:$B$13,2)</f>
        <v>Aug</v>
      </c>
      <c r="F800" s="64">
        <f t="shared" si="62"/>
        <v>9</v>
      </c>
      <c r="G800" s="64">
        <f t="shared" si="63"/>
        <v>3</v>
      </c>
      <c r="H800" s="64" t="str">
        <f>VLOOKUP($G800, 'Lookup Values'!$D$2:$E$8, 2)</f>
        <v>Tue</v>
      </c>
      <c r="I800" s="80" t="s">
        <v>47</v>
      </c>
      <c r="J800" s="80" t="s">
        <v>78</v>
      </c>
      <c r="K800" s="80" t="s">
        <v>79</v>
      </c>
      <c r="L800" s="80" t="s">
        <v>23</v>
      </c>
      <c r="M800" s="82">
        <v>346</v>
      </c>
      <c r="N800" s="82">
        <f>IF($O800="Income",$M800*'Lookup Values'!$H$3,$M800*'Lookup Values'!$H$2)</f>
        <v>131.47999999999999</v>
      </c>
      <c r="O800" s="80" t="str">
        <f t="shared" si="64"/>
        <v>Income</v>
      </c>
    </row>
    <row r="801" spans="1:15" x14ac:dyDescent="0.25">
      <c r="A801" s="80">
        <v>800</v>
      </c>
      <c r="B801" s="81">
        <v>40769</v>
      </c>
      <c r="C801" s="64">
        <f t="shared" si="60"/>
        <v>2011</v>
      </c>
      <c r="D801" s="64">
        <f t="shared" si="61"/>
        <v>8</v>
      </c>
      <c r="E801" s="64" t="str">
        <f>VLOOKUP($D801,'Lookup Values'!$A$2:$B$13,2)</f>
        <v>Aug</v>
      </c>
      <c r="F801" s="64">
        <f t="shared" si="62"/>
        <v>14</v>
      </c>
      <c r="G801" s="64">
        <f t="shared" si="63"/>
        <v>1</v>
      </c>
      <c r="H801" s="64" t="str">
        <f>VLOOKUP($G801, 'Lookup Values'!$D$2:$E$8, 2)</f>
        <v>Sun</v>
      </c>
      <c r="I801" s="80" t="s">
        <v>47</v>
      </c>
      <c r="J801" s="80" t="s">
        <v>76</v>
      </c>
      <c r="K801" s="80" t="s">
        <v>77</v>
      </c>
      <c r="L801" s="80" t="s">
        <v>23</v>
      </c>
      <c r="M801" s="82">
        <v>241</v>
      </c>
      <c r="N801" s="82">
        <f>IF($O801="Income",$M801*'Lookup Values'!$H$3,$M801*'Lookup Values'!$H$2)</f>
        <v>91.58</v>
      </c>
      <c r="O801" s="80" t="str">
        <f t="shared" si="64"/>
        <v>Income</v>
      </c>
    </row>
    <row r="802" spans="1:15" x14ac:dyDescent="0.25">
      <c r="A802" s="80">
        <v>801</v>
      </c>
      <c r="B802" s="81">
        <v>40770</v>
      </c>
      <c r="C802" s="64">
        <f t="shared" si="60"/>
        <v>2011</v>
      </c>
      <c r="D802" s="64">
        <f t="shared" si="61"/>
        <v>8</v>
      </c>
      <c r="E802" s="64" t="str">
        <f>VLOOKUP($D802,'Lookup Values'!$A$2:$B$13,2)</f>
        <v>Aug</v>
      </c>
      <c r="F802" s="64">
        <f t="shared" si="62"/>
        <v>15</v>
      </c>
      <c r="G802" s="64">
        <f t="shared" si="63"/>
        <v>2</v>
      </c>
      <c r="H802" s="64" t="str">
        <f>VLOOKUP($G802, 'Lookup Values'!$D$2:$E$8, 2)</f>
        <v>Mon</v>
      </c>
      <c r="I802" s="80" t="s">
        <v>18</v>
      </c>
      <c r="J802" s="80" t="s">
        <v>19</v>
      </c>
      <c r="K802" s="80" t="s">
        <v>17</v>
      </c>
      <c r="L802" s="80" t="s">
        <v>10</v>
      </c>
      <c r="M802" s="82">
        <v>191</v>
      </c>
      <c r="N802" s="82">
        <f>IF($O802="Income",$M802*'Lookup Values'!$H$3,$M802*'Lookup Values'!$H$2)</f>
        <v>16.473749999999999</v>
      </c>
      <c r="O802" s="80" t="str">
        <f t="shared" si="64"/>
        <v>Expense</v>
      </c>
    </row>
    <row r="803" spans="1:15" x14ac:dyDescent="0.25">
      <c r="A803" s="80">
        <v>802</v>
      </c>
      <c r="B803" s="81">
        <v>40777</v>
      </c>
      <c r="C803" s="64">
        <f t="shared" si="60"/>
        <v>2011</v>
      </c>
      <c r="D803" s="64">
        <f t="shared" si="61"/>
        <v>8</v>
      </c>
      <c r="E803" s="64" t="str">
        <f>VLOOKUP($D803,'Lookup Values'!$A$2:$B$13,2)</f>
        <v>Aug</v>
      </c>
      <c r="F803" s="64">
        <f t="shared" si="62"/>
        <v>22</v>
      </c>
      <c r="G803" s="64">
        <f t="shared" si="63"/>
        <v>2</v>
      </c>
      <c r="H803" s="64" t="str">
        <f>VLOOKUP($G803, 'Lookup Values'!$D$2:$E$8, 2)</f>
        <v>Mon</v>
      </c>
      <c r="I803" s="80" t="s">
        <v>8</v>
      </c>
      <c r="J803" s="80" t="s">
        <v>22</v>
      </c>
      <c r="K803" s="80" t="s">
        <v>21</v>
      </c>
      <c r="L803" s="80" t="s">
        <v>20</v>
      </c>
      <c r="M803" s="82">
        <v>302</v>
      </c>
      <c r="N803" s="82">
        <f>IF($O803="Income",$M803*'Lookup Values'!$H$3,$M803*'Lookup Values'!$H$2)</f>
        <v>26.047499999999999</v>
      </c>
      <c r="O803" s="80" t="str">
        <f t="shared" si="64"/>
        <v>Expense</v>
      </c>
    </row>
    <row r="804" spans="1:15" x14ac:dyDescent="0.25">
      <c r="A804" s="80">
        <v>803</v>
      </c>
      <c r="B804" s="81">
        <v>40777</v>
      </c>
      <c r="C804" s="64">
        <f t="shared" si="60"/>
        <v>2011</v>
      </c>
      <c r="D804" s="64">
        <f t="shared" si="61"/>
        <v>8</v>
      </c>
      <c r="E804" s="64" t="str">
        <f>VLOOKUP($D804,'Lookup Values'!$A$2:$B$13,2)</f>
        <v>Aug</v>
      </c>
      <c r="F804" s="64">
        <f t="shared" si="62"/>
        <v>22</v>
      </c>
      <c r="G804" s="64">
        <f t="shared" si="63"/>
        <v>2</v>
      </c>
      <c r="H804" s="64" t="str">
        <f>VLOOKUP($G804, 'Lookup Values'!$D$2:$E$8, 2)</f>
        <v>Mon</v>
      </c>
      <c r="I804" s="80" t="s">
        <v>8</v>
      </c>
      <c r="J804" s="80" t="s">
        <v>9</v>
      </c>
      <c r="K804" s="80" t="s">
        <v>7</v>
      </c>
      <c r="L804" s="80" t="s">
        <v>23</v>
      </c>
      <c r="M804" s="82">
        <v>498</v>
      </c>
      <c r="N804" s="82">
        <f>IF($O804="Income",$M804*'Lookup Values'!$H$3,$M804*'Lookup Values'!$H$2)</f>
        <v>42.952499999999993</v>
      </c>
      <c r="O804" s="80" t="str">
        <f t="shared" si="64"/>
        <v>Expense</v>
      </c>
    </row>
    <row r="805" spans="1:15" x14ac:dyDescent="0.25">
      <c r="A805" s="80">
        <v>804</v>
      </c>
      <c r="B805" s="81">
        <v>40778</v>
      </c>
      <c r="C805" s="64">
        <f t="shared" si="60"/>
        <v>2011</v>
      </c>
      <c r="D805" s="64">
        <f t="shared" si="61"/>
        <v>8</v>
      </c>
      <c r="E805" s="64" t="str">
        <f>VLOOKUP($D805,'Lookup Values'!$A$2:$B$13,2)</f>
        <v>Aug</v>
      </c>
      <c r="F805" s="64">
        <f t="shared" si="62"/>
        <v>23</v>
      </c>
      <c r="G805" s="64">
        <f t="shared" si="63"/>
        <v>3</v>
      </c>
      <c r="H805" s="64" t="str">
        <f>VLOOKUP($G805, 'Lookup Values'!$D$2:$E$8, 2)</f>
        <v>Tue</v>
      </c>
      <c r="I805" s="80" t="s">
        <v>12</v>
      </c>
      <c r="J805" s="80" t="s">
        <v>13</v>
      </c>
      <c r="K805" s="80" t="s">
        <v>11</v>
      </c>
      <c r="L805" s="80" t="s">
        <v>20</v>
      </c>
      <c r="M805" s="82">
        <v>103</v>
      </c>
      <c r="N805" s="82">
        <f>IF($O805="Income",$M805*'Lookup Values'!$H$3,$M805*'Lookup Values'!$H$2)</f>
        <v>8.8837499999999991</v>
      </c>
      <c r="O805" s="80" t="str">
        <f t="shared" si="64"/>
        <v>Expense</v>
      </c>
    </row>
    <row r="806" spans="1:15" x14ac:dyDescent="0.25">
      <c r="A806" s="80">
        <v>805</v>
      </c>
      <c r="B806" s="81">
        <v>40778</v>
      </c>
      <c r="C806" s="64">
        <f t="shared" si="60"/>
        <v>2011</v>
      </c>
      <c r="D806" s="64">
        <f t="shared" si="61"/>
        <v>8</v>
      </c>
      <c r="E806" s="64" t="str">
        <f>VLOOKUP($D806,'Lookup Values'!$A$2:$B$13,2)</f>
        <v>Aug</v>
      </c>
      <c r="F806" s="64">
        <f t="shared" si="62"/>
        <v>23</v>
      </c>
      <c r="G806" s="64">
        <f t="shared" si="63"/>
        <v>3</v>
      </c>
      <c r="H806" s="64" t="str">
        <f>VLOOKUP($G806, 'Lookup Values'!$D$2:$E$8, 2)</f>
        <v>Tue</v>
      </c>
      <c r="I806" s="80" t="s">
        <v>32</v>
      </c>
      <c r="J806" s="80" t="s">
        <v>33</v>
      </c>
      <c r="K806" s="80" t="s">
        <v>31</v>
      </c>
      <c r="L806" s="80" t="s">
        <v>10</v>
      </c>
      <c r="M806" s="82">
        <v>151</v>
      </c>
      <c r="N806" s="82">
        <f>IF($O806="Income",$M806*'Lookup Values'!$H$3,$M806*'Lookup Values'!$H$2)</f>
        <v>13.02375</v>
      </c>
      <c r="O806" s="80" t="str">
        <f t="shared" si="64"/>
        <v>Expense</v>
      </c>
    </row>
    <row r="807" spans="1:15" x14ac:dyDescent="0.25">
      <c r="A807" s="80">
        <v>806</v>
      </c>
      <c r="B807" s="81">
        <v>40782</v>
      </c>
      <c r="C807" s="64">
        <f t="shared" si="60"/>
        <v>2011</v>
      </c>
      <c r="D807" s="64">
        <f t="shared" si="61"/>
        <v>8</v>
      </c>
      <c r="E807" s="64" t="str">
        <f>VLOOKUP($D807,'Lookup Values'!$A$2:$B$13,2)</f>
        <v>Aug</v>
      </c>
      <c r="F807" s="64">
        <f t="shared" si="62"/>
        <v>27</v>
      </c>
      <c r="G807" s="64">
        <f t="shared" si="63"/>
        <v>7</v>
      </c>
      <c r="H807" s="64" t="str">
        <f>VLOOKUP($G807, 'Lookup Values'!$D$2:$E$8, 2)</f>
        <v>Sat</v>
      </c>
      <c r="I807" s="80" t="s">
        <v>18</v>
      </c>
      <c r="J807" s="80" t="s">
        <v>19</v>
      </c>
      <c r="K807" s="80" t="s">
        <v>17</v>
      </c>
      <c r="L807" s="80" t="s">
        <v>20</v>
      </c>
      <c r="M807" s="82">
        <v>380</v>
      </c>
      <c r="N807" s="82">
        <f>IF($O807="Income",$M807*'Lookup Values'!$H$3,$M807*'Lookup Values'!$H$2)</f>
        <v>32.774999999999999</v>
      </c>
      <c r="O807" s="80" t="str">
        <f t="shared" si="64"/>
        <v>Expense</v>
      </c>
    </row>
    <row r="808" spans="1:15" x14ac:dyDescent="0.25">
      <c r="A808" s="80">
        <v>807</v>
      </c>
      <c r="B808" s="81">
        <v>40783</v>
      </c>
      <c r="C808" s="64">
        <f t="shared" si="60"/>
        <v>2011</v>
      </c>
      <c r="D808" s="64">
        <f t="shared" si="61"/>
        <v>8</v>
      </c>
      <c r="E808" s="64" t="str">
        <f>VLOOKUP($D808,'Lookup Values'!$A$2:$B$13,2)</f>
        <v>Aug</v>
      </c>
      <c r="F808" s="64">
        <f t="shared" si="62"/>
        <v>28</v>
      </c>
      <c r="G808" s="64">
        <f t="shared" si="63"/>
        <v>1</v>
      </c>
      <c r="H808" s="64" t="str">
        <f>VLOOKUP($G808, 'Lookup Values'!$D$2:$E$8, 2)</f>
        <v>Sun</v>
      </c>
      <c r="I808" s="80" t="s">
        <v>15</v>
      </c>
      <c r="J808" s="80" t="s">
        <v>16</v>
      </c>
      <c r="K808" s="80" t="s">
        <v>14</v>
      </c>
      <c r="L808" s="80" t="s">
        <v>10</v>
      </c>
      <c r="M808" s="82">
        <v>496</v>
      </c>
      <c r="N808" s="82">
        <f>IF($O808="Income",$M808*'Lookup Values'!$H$3,$M808*'Lookup Values'!$H$2)</f>
        <v>42.779999999999994</v>
      </c>
      <c r="O808" s="80" t="str">
        <f t="shared" si="64"/>
        <v>Expense</v>
      </c>
    </row>
    <row r="809" spans="1:15" x14ac:dyDescent="0.25">
      <c r="A809" s="80">
        <v>808</v>
      </c>
      <c r="B809" s="81">
        <v>40785</v>
      </c>
      <c r="C809" s="64">
        <f t="shared" si="60"/>
        <v>2011</v>
      </c>
      <c r="D809" s="64">
        <f t="shared" si="61"/>
        <v>8</v>
      </c>
      <c r="E809" s="64" t="str">
        <f>VLOOKUP($D809,'Lookup Values'!$A$2:$B$13,2)</f>
        <v>Aug</v>
      </c>
      <c r="F809" s="64">
        <f t="shared" si="62"/>
        <v>30</v>
      </c>
      <c r="G809" s="64">
        <f t="shared" si="63"/>
        <v>3</v>
      </c>
      <c r="H809" s="64" t="str">
        <f>VLOOKUP($G809, 'Lookup Values'!$D$2:$E$8, 2)</f>
        <v>Tue</v>
      </c>
      <c r="I809" s="80" t="s">
        <v>47</v>
      </c>
      <c r="J809" s="80" t="s">
        <v>78</v>
      </c>
      <c r="K809" s="80" t="s">
        <v>79</v>
      </c>
      <c r="L809" s="80" t="s">
        <v>20</v>
      </c>
      <c r="M809" s="82">
        <v>325</v>
      </c>
      <c r="N809" s="82">
        <f>IF($O809="Income",$M809*'Lookup Values'!$H$3,$M809*'Lookup Values'!$H$2)</f>
        <v>123.5</v>
      </c>
      <c r="O809" s="80" t="str">
        <f t="shared" si="64"/>
        <v>Income</v>
      </c>
    </row>
    <row r="810" spans="1:15" x14ac:dyDescent="0.25">
      <c r="A810" s="80">
        <v>809</v>
      </c>
      <c r="B810" s="81">
        <v>40786</v>
      </c>
      <c r="C810" s="64">
        <f t="shared" si="60"/>
        <v>2011</v>
      </c>
      <c r="D810" s="64">
        <f t="shared" si="61"/>
        <v>8</v>
      </c>
      <c r="E810" s="64" t="str">
        <f>VLOOKUP($D810,'Lookup Values'!$A$2:$B$13,2)</f>
        <v>Aug</v>
      </c>
      <c r="F810" s="64">
        <f t="shared" si="62"/>
        <v>31</v>
      </c>
      <c r="G810" s="64">
        <f t="shared" si="63"/>
        <v>4</v>
      </c>
      <c r="H810" s="64" t="str">
        <f>VLOOKUP($G810, 'Lookup Values'!$D$2:$E$8, 2)</f>
        <v>Wed</v>
      </c>
      <c r="I810" s="80" t="s">
        <v>12</v>
      </c>
      <c r="J810" s="80" t="s">
        <v>25</v>
      </c>
      <c r="K810" s="80" t="s">
        <v>24</v>
      </c>
      <c r="L810" s="80" t="s">
        <v>23</v>
      </c>
      <c r="M810" s="82">
        <v>400</v>
      </c>
      <c r="N810" s="82">
        <f>IF($O810="Income",$M810*'Lookup Values'!$H$3,$M810*'Lookup Values'!$H$2)</f>
        <v>34.5</v>
      </c>
      <c r="O810" s="80" t="str">
        <f t="shared" si="64"/>
        <v>Expense</v>
      </c>
    </row>
    <row r="811" spans="1:15" x14ac:dyDescent="0.25">
      <c r="A811" s="80">
        <v>810</v>
      </c>
      <c r="B811" s="81">
        <v>40789</v>
      </c>
      <c r="C811" s="64">
        <f t="shared" si="60"/>
        <v>2011</v>
      </c>
      <c r="D811" s="64">
        <f t="shared" si="61"/>
        <v>9</v>
      </c>
      <c r="E811" s="64" t="str">
        <f>VLOOKUP($D811,'Lookup Values'!$A$2:$B$13,2)</f>
        <v>Sep</v>
      </c>
      <c r="F811" s="64">
        <f t="shared" si="62"/>
        <v>3</v>
      </c>
      <c r="G811" s="64">
        <f t="shared" si="63"/>
        <v>7</v>
      </c>
      <c r="H811" s="64" t="str">
        <f>VLOOKUP($G811, 'Lookup Values'!$D$2:$E$8, 2)</f>
        <v>Sat</v>
      </c>
      <c r="I811" s="80" t="s">
        <v>39</v>
      </c>
      <c r="J811" s="80" t="s">
        <v>40</v>
      </c>
      <c r="K811" s="80" t="s">
        <v>38</v>
      </c>
      <c r="L811" s="80" t="s">
        <v>10</v>
      </c>
      <c r="M811" s="82">
        <v>182</v>
      </c>
      <c r="N811" s="82">
        <f>IF($O811="Income",$M811*'Lookup Values'!$H$3,$M811*'Lookup Values'!$H$2)</f>
        <v>15.697499999999998</v>
      </c>
      <c r="O811" s="80" t="str">
        <f t="shared" si="64"/>
        <v>Expense</v>
      </c>
    </row>
    <row r="812" spans="1:15" x14ac:dyDescent="0.25">
      <c r="A812" s="80">
        <v>811</v>
      </c>
      <c r="B812" s="81">
        <v>40789</v>
      </c>
      <c r="C812" s="64">
        <f t="shared" si="60"/>
        <v>2011</v>
      </c>
      <c r="D812" s="64">
        <f t="shared" si="61"/>
        <v>9</v>
      </c>
      <c r="E812" s="64" t="str">
        <f>VLOOKUP($D812,'Lookup Values'!$A$2:$B$13,2)</f>
        <v>Sep</v>
      </c>
      <c r="F812" s="64">
        <f t="shared" si="62"/>
        <v>3</v>
      </c>
      <c r="G812" s="64">
        <f t="shared" si="63"/>
        <v>7</v>
      </c>
      <c r="H812" s="64" t="str">
        <f>VLOOKUP($G812, 'Lookup Values'!$D$2:$E$8, 2)</f>
        <v>Sat</v>
      </c>
      <c r="I812" s="80" t="s">
        <v>12</v>
      </c>
      <c r="J812" s="80" t="s">
        <v>13</v>
      </c>
      <c r="K812" s="80" t="s">
        <v>11</v>
      </c>
      <c r="L812" s="80" t="s">
        <v>23</v>
      </c>
      <c r="M812" s="82">
        <v>68</v>
      </c>
      <c r="N812" s="82">
        <f>IF($O812="Income",$M812*'Lookup Values'!$H$3,$M812*'Lookup Values'!$H$2)</f>
        <v>5.8649999999999993</v>
      </c>
      <c r="O812" s="80" t="str">
        <f t="shared" si="64"/>
        <v>Expense</v>
      </c>
    </row>
    <row r="813" spans="1:15" x14ac:dyDescent="0.25">
      <c r="A813" s="80">
        <v>812</v>
      </c>
      <c r="B813" s="81">
        <v>40792</v>
      </c>
      <c r="C813" s="64">
        <f t="shared" si="60"/>
        <v>2011</v>
      </c>
      <c r="D813" s="64">
        <f t="shared" si="61"/>
        <v>9</v>
      </c>
      <c r="E813" s="64" t="str">
        <f>VLOOKUP($D813,'Lookup Values'!$A$2:$B$13,2)</f>
        <v>Sep</v>
      </c>
      <c r="F813" s="64">
        <f t="shared" si="62"/>
        <v>6</v>
      </c>
      <c r="G813" s="64">
        <f t="shared" si="63"/>
        <v>3</v>
      </c>
      <c r="H813" s="64" t="str">
        <f>VLOOKUP($G813, 'Lookup Values'!$D$2:$E$8, 2)</f>
        <v>Tue</v>
      </c>
      <c r="I813" s="80" t="s">
        <v>8</v>
      </c>
      <c r="J813" s="80" t="s">
        <v>22</v>
      </c>
      <c r="K813" s="80" t="s">
        <v>21</v>
      </c>
      <c r="L813" s="80" t="s">
        <v>23</v>
      </c>
      <c r="M813" s="82">
        <v>368</v>
      </c>
      <c r="N813" s="82">
        <f>IF($O813="Income",$M813*'Lookup Values'!$H$3,$M813*'Lookup Values'!$H$2)</f>
        <v>31.74</v>
      </c>
      <c r="O813" s="80" t="str">
        <f t="shared" si="64"/>
        <v>Expense</v>
      </c>
    </row>
    <row r="814" spans="1:15" x14ac:dyDescent="0.25">
      <c r="A814" s="80">
        <v>813</v>
      </c>
      <c r="B814" s="81">
        <v>40792</v>
      </c>
      <c r="C814" s="64">
        <f t="shared" si="60"/>
        <v>2011</v>
      </c>
      <c r="D814" s="64">
        <f t="shared" si="61"/>
        <v>9</v>
      </c>
      <c r="E814" s="64" t="str">
        <f>VLOOKUP($D814,'Lookup Values'!$A$2:$B$13,2)</f>
        <v>Sep</v>
      </c>
      <c r="F814" s="64">
        <f t="shared" si="62"/>
        <v>6</v>
      </c>
      <c r="G814" s="64">
        <f t="shared" si="63"/>
        <v>3</v>
      </c>
      <c r="H814" s="64" t="str">
        <f>VLOOKUP($G814, 'Lookup Values'!$D$2:$E$8, 2)</f>
        <v>Tue</v>
      </c>
      <c r="I814" s="80" t="s">
        <v>42</v>
      </c>
      <c r="J814" s="80" t="s">
        <v>43</v>
      </c>
      <c r="K814" s="80" t="s">
        <v>41</v>
      </c>
      <c r="L814" s="80" t="s">
        <v>20</v>
      </c>
      <c r="M814" s="82">
        <v>159</v>
      </c>
      <c r="N814" s="82">
        <f>IF($O814="Income",$M814*'Lookup Values'!$H$3,$M814*'Lookup Values'!$H$2)</f>
        <v>13.713749999999999</v>
      </c>
      <c r="O814" s="80" t="str">
        <f t="shared" si="64"/>
        <v>Expense</v>
      </c>
    </row>
    <row r="815" spans="1:15" x14ac:dyDescent="0.25">
      <c r="A815" s="80">
        <v>814</v>
      </c>
      <c r="B815" s="81">
        <v>40802</v>
      </c>
      <c r="C815" s="64">
        <f t="shared" si="60"/>
        <v>2011</v>
      </c>
      <c r="D815" s="64">
        <f t="shared" si="61"/>
        <v>9</v>
      </c>
      <c r="E815" s="64" t="str">
        <f>VLOOKUP($D815,'Lookup Values'!$A$2:$B$13,2)</f>
        <v>Sep</v>
      </c>
      <c r="F815" s="64">
        <f t="shared" si="62"/>
        <v>16</v>
      </c>
      <c r="G815" s="64">
        <f t="shared" si="63"/>
        <v>6</v>
      </c>
      <c r="H815" s="64" t="str">
        <f>VLOOKUP($G815, 'Lookup Values'!$D$2:$E$8, 2)</f>
        <v>Fri</v>
      </c>
      <c r="I815" s="80" t="s">
        <v>18</v>
      </c>
      <c r="J815" s="80" t="s">
        <v>30</v>
      </c>
      <c r="K815" s="80" t="s">
        <v>29</v>
      </c>
      <c r="L815" s="80" t="s">
        <v>10</v>
      </c>
      <c r="M815" s="82">
        <v>64</v>
      </c>
      <c r="N815" s="82">
        <f>IF($O815="Income",$M815*'Lookup Values'!$H$3,$M815*'Lookup Values'!$H$2)</f>
        <v>5.52</v>
      </c>
      <c r="O815" s="80" t="str">
        <f t="shared" si="64"/>
        <v>Expense</v>
      </c>
    </row>
    <row r="816" spans="1:15" x14ac:dyDescent="0.25">
      <c r="A816" s="80">
        <v>815</v>
      </c>
      <c r="B816" s="81">
        <v>40807</v>
      </c>
      <c r="C816" s="64">
        <f t="shared" si="60"/>
        <v>2011</v>
      </c>
      <c r="D816" s="64">
        <f t="shared" si="61"/>
        <v>9</v>
      </c>
      <c r="E816" s="64" t="str">
        <f>VLOOKUP($D816,'Lookup Values'!$A$2:$B$13,2)</f>
        <v>Sep</v>
      </c>
      <c r="F816" s="64">
        <f t="shared" si="62"/>
        <v>21</v>
      </c>
      <c r="G816" s="64">
        <f t="shared" si="63"/>
        <v>4</v>
      </c>
      <c r="H816" s="64" t="str">
        <f>VLOOKUP($G816, 'Lookup Values'!$D$2:$E$8, 2)</f>
        <v>Wed</v>
      </c>
      <c r="I816" s="80" t="s">
        <v>8</v>
      </c>
      <c r="J816" s="80" t="s">
        <v>9</v>
      </c>
      <c r="K816" s="80" t="s">
        <v>7</v>
      </c>
      <c r="L816" s="80" t="s">
        <v>10</v>
      </c>
      <c r="M816" s="82">
        <v>65</v>
      </c>
      <c r="N816" s="82">
        <f>IF($O816="Income",$M816*'Lookup Values'!$H$3,$M816*'Lookup Values'!$H$2)</f>
        <v>5.6062499999999993</v>
      </c>
      <c r="O816" s="80" t="str">
        <f t="shared" si="64"/>
        <v>Expense</v>
      </c>
    </row>
    <row r="817" spans="1:15" x14ac:dyDescent="0.25">
      <c r="A817" s="80">
        <v>816</v>
      </c>
      <c r="B817" s="81">
        <v>40808</v>
      </c>
      <c r="C817" s="64">
        <f t="shared" si="60"/>
        <v>2011</v>
      </c>
      <c r="D817" s="64">
        <f t="shared" si="61"/>
        <v>9</v>
      </c>
      <c r="E817" s="64" t="str">
        <f>VLOOKUP($D817,'Lookup Values'!$A$2:$B$13,2)</f>
        <v>Sep</v>
      </c>
      <c r="F817" s="64">
        <f t="shared" si="62"/>
        <v>22</v>
      </c>
      <c r="G817" s="64">
        <f t="shared" si="63"/>
        <v>5</v>
      </c>
      <c r="H817" s="64" t="str">
        <f>VLOOKUP($G817, 'Lookup Values'!$D$2:$E$8, 2)</f>
        <v>Thu</v>
      </c>
      <c r="I817" s="80" t="s">
        <v>12</v>
      </c>
      <c r="J817" s="80" t="s">
        <v>25</v>
      </c>
      <c r="K817" s="80" t="s">
        <v>24</v>
      </c>
      <c r="L817" s="80" t="s">
        <v>20</v>
      </c>
      <c r="M817" s="82">
        <v>60</v>
      </c>
      <c r="N817" s="82">
        <f>IF($O817="Income",$M817*'Lookup Values'!$H$3,$M817*'Lookup Values'!$H$2)</f>
        <v>5.1749999999999998</v>
      </c>
      <c r="O817" s="80" t="str">
        <f t="shared" si="64"/>
        <v>Expense</v>
      </c>
    </row>
    <row r="818" spans="1:15" x14ac:dyDescent="0.25">
      <c r="A818" s="80">
        <v>817</v>
      </c>
      <c r="B818" s="81">
        <v>40809</v>
      </c>
      <c r="C818" s="64">
        <f t="shared" si="60"/>
        <v>2011</v>
      </c>
      <c r="D818" s="64">
        <f t="shared" si="61"/>
        <v>9</v>
      </c>
      <c r="E818" s="64" t="str">
        <f>VLOOKUP($D818,'Lookup Values'!$A$2:$B$13,2)</f>
        <v>Sep</v>
      </c>
      <c r="F818" s="64">
        <f t="shared" si="62"/>
        <v>23</v>
      </c>
      <c r="G818" s="64">
        <f t="shared" si="63"/>
        <v>6</v>
      </c>
      <c r="H818" s="64" t="str">
        <f>VLOOKUP($G818, 'Lookup Values'!$D$2:$E$8, 2)</f>
        <v>Fri</v>
      </c>
      <c r="I818" s="80" t="s">
        <v>27</v>
      </c>
      <c r="J818" s="80" t="s">
        <v>28</v>
      </c>
      <c r="K818" s="80" t="s">
        <v>26</v>
      </c>
      <c r="L818" s="80" t="s">
        <v>20</v>
      </c>
      <c r="M818" s="82">
        <v>471</v>
      </c>
      <c r="N818" s="82">
        <f>IF($O818="Income",$M818*'Lookup Values'!$H$3,$M818*'Lookup Values'!$H$2)</f>
        <v>40.623749999999994</v>
      </c>
      <c r="O818" s="80" t="str">
        <f t="shared" si="64"/>
        <v>Expense</v>
      </c>
    </row>
    <row r="819" spans="1:15" x14ac:dyDescent="0.25">
      <c r="A819" s="80">
        <v>818</v>
      </c>
      <c r="B819" s="81">
        <v>40815</v>
      </c>
      <c r="C819" s="64">
        <f t="shared" si="60"/>
        <v>2011</v>
      </c>
      <c r="D819" s="64">
        <f t="shared" si="61"/>
        <v>9</v>
      </c>
      <c r="E819" s="64" t="str">
        <f>VLOOKUP($D819,'Lookup Values'!$A$2:$B$13,2)</f>
        <v>Sep</v>
      </c>
      <c r="F819" s="64">
        <f t="shared" si="62"/>
        <v>29</v>
      </c>
      <c r="G819" s="64">
        <f t="shared" si="63"/>
        <v>5</v>
      </c>
      <c r="H819" s="64" t="str">
        <f>VLOOKUP($G819, 'Lookup Values'!$D$2:$E$8, 2)</f>
        <v>Thu</v>
      </c>
      <c r="I819" s="80" t="s">
        <v>47</v>
      </c>
      <c r="J819" s="80" t="s">
        <v>78</v>
      </c>
      <c r="K819" s="80" t="s">
        <v>79</v>
      </c>
      <c r="L819" s="80" t="s">
        <v>10</v>
      </c>
      <c r="M819" s="82">
        <v>171</v>
      </c>
      <c r="N819" s="82">
        <f>IF($O819="Income",$M819*'Lookup Values'!$H$3,$M819*'Lookup Values'!$H$2)</f>
        <v>64.98</v>
      </c>
      <c r="O819" s="80" t="str">
        <f t="shared" si="64"/>
        <v>Income</v>
      </c>
    </row>
    <row r="820" spans="1:15" x14ac:dyDescent="0.25">
      <c r="A820" s="80">
        <v>819</v>
      </c>
      <c r="B820" s="81">
        <v>40816</v>
      </c>
      <c r="C820" s="64">
        <f t="shared" si="60"/>
        <v>2011</v>
      </c>
      <c r="D820" s="64">
        <f t="shared" si="61"/>
        <v>9</v>
      </c>
      <c r="E820" s="64" t="str">
        <f>VLOOKUP($D820,'Lookup Values'!$A$2:$B$13,2)</f>
        <v>Sep</v>
      </c>
      <c r="F820" s="64">
        <f t="shared" si="62"/>
        <v>30</v>
      </c>
      <c r="G820" s="64">
        <f t="shared" si="63"/>
        <v>6</v>
      </c>
      <c r="H820" s="64" t="str">
        <f>VLOOKUP($G820, 'Lookup Values'!$D$2:$E$8, 2)</f>
        <v>Fri</v>
      </c>
      <c r="I820" s="80" t="s">
        <v>47</v>
      </c>
      <c r="J820" s="80" t="s">
        <v>76</v>
      </c>
      <c r="K820" s="80" t="s">
        <v>77</v>
      </c>
      <c r="L820" s="80" t="s">
        <v>23</v>
      </c>
      <c r="M820" s="82">
        <v>89</v>
      </c>
      <c r="N820" s="82">
        <f>IF($O820="Income",$M820*'Lookup Values'!$H$3,$M820*'Lookup Values'!$H$2)</f>
        <v>33.82</v>
      </c>
      <c r="O820" s="80" t="str">
        <f t="shared" si="64"/>
        <v>Income</v>
      </c>
    </row>
    <row r="821" spans="1:15" x14ac:dyDescent="0.25">
      <c r="A821" s="80">
        <v>820</v>
      </c>
      <c r="B821" s="81">
        <v>40818</v>
      </c>
      <c r="C821" s="64">
        <f t="shared" si="60"/>
        <v>2011</v>
      </c>
      <c r="D821" s="64">
        <f t="shared" si="61"/>
        <v>10</v>
      </c>
      <c r="E821" s="64" t="str">
        <f>VLOOKUP($D821,'Lookup Values'!$A$2:$B$13,2)</f>
        <v>Oct</v>
      </c>
      <c r="F821" s="64">
        <f t="shared" si="62"/>
        <v>2</v>
      </c>
      <c r="G821" s="64">
        <f t="shared" si="63"/>
        <v>1</v>
      </c>
      <c r="H821" s="64" t="str">
        <f>VLOOKUP($G821, 'Lookup Values'!$D$2:$E$8, 2)</f>
        <v>Sun</v>
      </c>
      <c r="I821" s="80" t="s">
        <v>12</v>
      </c>
      <c r="J821" s="80" t="s">
        <v>13</v>
      </c>
      <c r="K821" s="80" t="s">
        <v>11</v>
      </c>
      <c r="L821" s="80" t="s">
        <v>10</v>
      </c>
      <c r="M821" s="82">
        <v>202</v>
      </c>
      <c r="N821" s="82">
        <f>IF($O821="Income",$M821*'Lookup Values'!$H$3,$M821*'Lookup Values'!$H$2)</f>
        <v>17.422499999999999</v>
      </c>
      <c r="O821" s="80" t="str">
        <f t="shared" si="64"/>
        <v>Expense</v>
      </c>
    </row>
    <row r="822" spans="1:15" x14ac:dyDescent="0.25">
      <c r="A822" s="80">
        <v>821</v>
      </c>
      <c r="B822" s="81">
        <v>40822</v>
      </c>
      <c r="C822" s="64">
        <f t="shared" si="60"/>
        <v>2011</v>
      </c>
      <c r="D822" s="64">
        <f t="shared" si="61"/>
        <v>10</v>
      </c>
      <c r="E822" s="64" t="str">
        <f>VLOOKUP($D822,'Lookup Values'!$A$2:$B$13,2)</f>
        <v>Oct</v>
      </c>
      <c r="F822" s="64">
        <f t="shared" si="62"/>
        <v>6</v>
      </c>
      <c r="G822" s="64">
        <f t="shared" si="63"/>
        <v>5</v>
      </c>
      <c r="H822" s="64" t="str">
        <f>VLOOKUP($G822, 'Lookup Values'!$D$2:$E$8, 2)</f>
        <v>Thu</v>
      </c>
      <c r="I822" s="80" t="s">
        <v>47</v>
      </c>
      <c r="J822" s="80" t="s">
        <v>76</v>
      </c>
      <c r="K822" s="80" t="s">
        <v>77</v>
      </c>
      <c r="L822" s="80" t="s">
        <v>10</v>
      </c>
      <c r="M822" s="82">
        <v>378</v>
      </c>
      <c r="N822" s="82">
        <f>IF($O822="Income",$M822*'Lookup Values'!$H$3,$M822*'Lookup Values'!$H$2)</f>
        <v>143.64000000000001</v>
      </c>
      <c r="O822" s="80" t="str">
        <f t="shared" si="64"/>
        <v>Income</v>
      </c>
    </row>
    <row r="823" spans="1:15" x14ac:dyDescent="0.25">
      <c r="A823" s="80">
        <v>822</v>
      </c>
      <c r="B823" s="81">
        <v>40824</v>
      </c>
      <c r="C823" s="64">
        <f t="shared" si="60"/>
        <v>2011</v>
      </c>
      <c r="D823" s="64">
        <f t="shared" si="61"/>
        <v>10</v>
      </c>
      <c r="E823" s="64" t="str">
        <f>VLOOKUP($D823,'Lookup Values'!$A$2:$B$13,2)</f>
        <v>Oct</v>
      </c>
      <c r="F823" s="64">
        <f t="shared" si="62"/>
        <v>8</v>
      </c>
      <c r="G823" s="64">
        <f t="shared" si="63"/>
        <v>7</v>
      </c>
      <c r="H823" s="64" t="str">
        <f>VLOOKUP($G823, 'Lookup Values'!$D$2:$E$8, 2)</f>
        <v>Sat</v>
      </c>
      <c r="I823" s="80" t="s">
        <v>47</v>
      </c>
      <c r="J823" s="80" t="s">
        <v>80</v>
      </c>
      <c r="K823" s="80" t="s">
        <v>81</v>
      </c>
      <c r="L823" s="80" t="s">
        <v>20</v>
      </c>
      <c r="M823" s="82">
        <v>23</v>
      </c>
      <c r="N823" s="82">
        <f>IF($O823="Income",$M823*'Lookup Values'!$H$3,$M823*'Lookup Values'!$H$2)</f>
        <v>8.74</v>
      </c>
      <c r="O823" s="80" t="str">
        <f t="shared" si="64"/>
        <v>Income</v>
      </c>
    </row>
    <row r="824" spans="1:15" x14ac:dyDescent="0.25">
      <c r="A824" s="80">
        <v>823</v>
      </c>
      <c r="B824" s="81">
        <v>40825</v>
      </c>
      <c r="C824" s="64">
        <f t="shared" si="60"/>
        <v>2011</v>
      </c>
      <c r="D824" s="64">
        <f t="shared" si="61"/>
        <v>10</v>
      </c>
      <c r="E824" s="64" t="str">
        <f>VLOOKUP($D824,'Lookup Values'!$A$2:$B$13,2)</f>
        <v>Oct</v>
      </c>
      <c r="F824" s="64">
        <f t="shared" si="62"/>
        <v>9</v>
      </c>
      <c r="G824" s="64">
        <f t="shared" si="63"/>
        <v>1</v>
      </c>
      <c r="H824" s="64" t="str">
        <f>VLOOKUP($G824, 'Lookup Values'!$D$2:$E$8, 2)</f>
        <v>Sun</v>
      </c>
      <c r="I824" s="80" t="s">
        <v>15</v>
      </c>
      <c r="J824" s="80" t="s">
        <v>35</v>
      </c>
      <c r="K824" s="80" t="s">
        <v>34</v>
      </c>
      <c r="L824" s="80" t="s">
        <v>23</v>
      </c>
      <c r="M824" s="82">
        <v>389</v>
      </c>
      <c r="N824" s="82">
        <f>IF($O824="Income",$M824*'Lookup Values'!$H$3,$M824*'Lookup Values'!$H$2)</f>
        <v>33.551249999999996</v>
      </c>
      <c r="O824" s="80" t="str">
        <f t="shared" si="64"/>
        <v>Expense</v>
      </c>
    </row>
    <row r="825" spans="1:15" x14ac:dyDescent="0.25">
      <c r="A825" s="80">
        <v>824</v>
      </c>
      <c r="B825" s="81">
        <v>40825</v>
      </c>
      <c r="C825" s="64">
        <f t="shared" si="60"/>
        <v>2011</v>
      </c>
      <c r="D825" s="64">
        <f t="shared" si="61"/>
        <v>10</v>
      </c>
      <c r="E825" s="64" t="str">
        <f>VLOOKUP($D825,'Lookup Values'!$A$2:$B$13,2)</f>
        <v>Oct</v>
      </c>
      <c r="F825" s="64">
        <f t="shared" si="62"/>
        <v>9</v>
      </c>
      <c r="G825" s="64">
        <f t="shared" si="63"/>
        <v>1</v>
      </c>
      <c r="H825" s="64" t="str">
        <f>VLOOKUP($G825, 'Lookup Values'!$D$2:$E$8, 2)</f>
        <v>Sun</v>
      </c>
      <c r="I825" s="80" t="s">
        <v>18</v>
      </c>
      <c r="J825" s="80" t="s">
        <v>30</v>
      </c>
      <c r="K825" s="80" t="s">
        <v>29</v>
      </c>
      <c r="L825" s="80" t="s">
        <v>23</v>
      </c>
      <c r="M825" s="82">
        <v>426</v>
      </c>
      <c r="N825" s="82">
        <f>IF($O825="Income",$M825*'Lookup Values'!$H$3,$M825*'Lookup Values'!$H$2)</f>
        <v>36.7425</v>
      </c>
      <c r="O825" s="80" t="str">
        <f t="shared" si="64"/>
        <v>Expense</v>
      </c>
    </row>
    <row r="826" spans="1:15" x14ac:dyDescent="0.25">
      <c r="A826" s="80">
        <v>825</v>
      </c>
      <c r="B826" s="81">
        <v>40833</v>
      </c>
      <c r="C826" s="64">
        <f t="shared" si="60"/>
        <v>2011</v>
      </c>
      <c r="D826" s="64">
        <f t="shared" si="61"/>
        <v>10</v>
      </c>
      <c r="E826" s="64" t="str">
        <f>VLOOKUP($D826,'Lookup Values'!$A$2:$B$13,2)</f>
        <v>Oct</v>
      </c>
      <c r="F826" s="64">
        <f t="shared" si="62"/>
        <v>17</v>
      </c>
      <c r="G826" s="64">
        <f t="shared" si="63"/>
        <v>2</v>
      </c>
      <c r="H826" s="64" t="str">
        <f>VLOOKUP($G826, 'Lookup Values'!$D$2:$E$8, 2)</f>
        <v>Mon</v>
      </c>
      <c r="I826" s="80" t="s">
        <v>15</v>
      </c>
      <c r="J826" s="80" t="s">
        <v>35</v>
      </c>
      <c r="K826" s="80" t="s">
        <v>34</v>
      </c>
      <c r="L826" s="80" t="s">
        <v>10</v>
      </c>
      <c r="M826" s="82">
        <v>220</v>
      </c>
      <c r="N826" s="82">
        <f>IF($O826="Income",$M826*'Lookup Values'!$H$3,$M826*'Lookup Values'!$H$2)</f>
        <v>18.974999999999998</v>
      </c>
      <c r="O826" s="80" t="str">
        <f t="shared" si="64"/>
        <v>Expense</v>
      </c>
    </row>
    <row r="827" spans="1:15" x14ac:dyDescent="0.25">
      <c r="A827" s="80">
        <v>826</v>
      </c>
      <c r="B827" s="81">
        <v>40834</v>
      </c>
      <c r="C827" s="64">
        <f t="shared" si="60"/>
        <v>2011</v>
      </c>
      <c r="D827" s="64">
        <f t="shared" si="61"/>
        <v>10</v>
      </c>
      <c r="E827" s="64" t="str">
        <f>VLOOKUP($D827,'Lookup Values'!$A$2:$B$13,2)</f>
        <v>Oct</v>
      </c>
      <c r="F827" s="64">
        <f t="shared" si="62"/>
        <v>18</v>
      </c>
      <c r="G827" s="64">
        <f t="shared" si="63"/>
        <v>3</v>
      </c>
      <c r="H827" s="64" t="str">
        <f>VLOOKUP($G827, 'Lookup Values'!$D$2:$E$8, 2)</f>
        <v>Tue</v>
      </c>
      <c r="I827" s="80" t="s">
        <v>47</v>
      </c>
      <c r="J827" s="80" t="s">
        <v>80</v>
      </c>
      <c r="K827" s="80" t="s">
        <v>81</v>
      </c>
      <c r="L827" s="80" t="s">
        <v>20</v>
      </c>
      <c r="M827" s="82">
        <v>307</v>
      </c>
      <c r="N827" s="82">
        <f>IF($O827="Income",$M827*'Lookup Values'!$H$3,$M827*'Lookup Values'!$H$2)</f>
        <v>116.66</v>
      </c>
      <c r="O827" s="80" t="str">
        <f t="shared" si="64"/>
        <v>Income</v>
      </c>
    </row>
    <row r="828" spans="1:15" x14ac:dyDescent="0.25">
      <c r="A828" s="80">
        <v>827</v>
      </c>
      <c r="B828" s="81">
        <v>40835</v>
      </c>
      <c r="C828" s="64">
        <f t="shared" si="60"/>
        <v>2011</v>
      </c>
      <c r="D828" s="64">
        <f t="shared" si="61"/>
        <v>10</v>
      </c>
      <c r="E828" s="64" t="str">
        <f>VLOOKUP($D828,'Lookup Values'!$A$2:$B$13,2)</f>
        <v>Oct</v>
      </c>
      <c r="F828" s="64">
        <f t="shared" si="62"/>
        <v>19</v>
      </c>
      <c r="G828" s="64">
        <f t="shared" si="63"/>
        <v>4</v>
      </c>
      <c r="H828" s="64" t="str">
        <f>VLOOKUP($G828, 'Lookup Values'!$D$2:$E$8, 2)</f>
        <v>Wed</v>
      </c>
      <c r="I828" s="80" t="s">
        <v>32</v>
      </c>
      <c r="J828" s="80" t="s">
        <v>33</v>
      </c>
      <c r="K828" s="80" t="s">
        <v>31</v>
      </c>
      <c r="L828" s="80" t="s">
        <v>20</v>
      </c>
      <c r="M828" s="82">
        <v>346</v>
      </c>
      <c r="N828" s="82">
        <f>IF($O828="Income",$M828*'Lookup Values'!$H$3,$M828*'Lookup Values'!$H$2)</f>
        <v>29.842499999999998</v>
      </c>
      <c r="O828" s="80" t="str">
        <f t="shared" si="64"/>
        <v>Expense</v>
      </c>
    </row>
    <row r="829" spans="1:15" x14ac:dyDescent="0.25">
      <c r="A829" s="80">
        <v>828</v>
      </c>
      <c r="B829" s="81">
        <v>40835</v>
      </c>
      <c r="C829" s="64">
        <f t="shared" si="60"/>
        <v>2011</v>
      </c>
      <c r="D829" s="64">
        <f t="shared" si="61"/>
        <v>10</v>
      </c>
      <c r="E829" s="64" t="str">
        <f>VLOOKUP($D829,'Lookup Values'!$A$2:$B$13,2)</f>
        <v>Oct</v>
      </c>
      <c r="F829" s="64">
        <f t="shared" si="62"/>
        <v>19</v>
      </c>
      <c r="G829" s="64">
        <f t="shared" si="63"/>
        <v>4</v>
      </c>
      <c r="H829" s="64" t="str">
        <f>VLOOKUP($G829, 'Lookup Values'!$D$2:$E$8, 2)</f>
        <v>Wed</v>
      </c>
      <c r="I829" s="80" t="s">
        <v>15</v>
      </c>
      <c r="J829" s="80" t="s">
        <v>16</v>
      </c>
      <c r="K829" s="80" t="s">
        <v>14</v>
      </c>
      <c r="L829" s="80" t="s">
        <v>23</v>
      </c>
      <c r="M829" s="82">
        <v>107</v>
      </c>
      <c r="N829" s="82">
        <f>IF($O829="Income",$M829*'Lookup Values'!$H$3,$M829*'Lookup Values'!$H$2)</f>
        <v>9.2287499999999998</v>
      </c>
      <c r="O829" s="80" t="str">
        <f t="shared" si="64"/>
        <v>Expense</v>
      </c>
    </row>
    <row r="830" spans="1:15" x14ac:dyDescent="0.25">
      <c r="A830" s="80">
        <v>829</v>
      </c>
      <c r="B830" s="81">
        <v>40835</v>
      </c>
      <c r="C830" s="64">
        <f t="shared" si="60"/>
        <v>2011</v>
      </c>
      <c r="D830" s="64">
        <f t="shared" si="61"/>
        <v>10</v>
      </c>
      <c r="E830" s="64" t="str">
        <f>VLOOKUP($D830,'Lookup Values'!$A$2:$B$13,2)</f>
        <v>Oct</v>
      </c>
      <c r="F830" s="64">
        <f t="shared" si="62"/>
        <v>19</v>
      </c>
      <c r="G830" s="64">
        <f t="shared" si="63"/>
        <v>4</v>
      </c>
      <c r="H830" s="64" t="str">
        <f>VLOOKUP($G830, 'Lookup Values'!$D$2:$E$8, 2)</f>
        <v>Wed</v>
      </c>
      <c r="I830" s="80" t="s">
        <v>42</v>
      </c>
      <c r="J830" s="80" t="s">
        <v>43</v>
      </c>
      <c r="K830" s="80" t="s">
        <v>41</v>
      </c>
      <c r="L830" s="80" t="s">
        <v>23</v>
      </c>
      <c r="M830" s="82">
        <v>316</v>
      </c>
      <c r="N830" s="82">
        <f>IF($O830="Income",$M830*'Lookup Values'!$H$3,$M830*'Lookup Values'!$H$2)</f>
        <v>27.254999999999999</v>
      </c>
      <c r="O830" s="80" t="str">
        <f t="shared" si="64"/>
        <v>Expense</v>
      </c>
    </row>
    <row r="831" spans="1:15" x14ac:dyDescent="0.25">
      <c r="A831" s="80">
        <v>830</v>
      </c>
      <c r="B831" s="81">
        <v>40836</v>
      </c>
      <c r="C831" s="64">
        <f t="shared" si="60"/>
        <v>2011</v>
      </c>
      <c r="D831" s="64">
        <f t="shared" si="61"/>
        <v>10</v>
      </c>
      <c r="E831" s="64" t="str">
        <f>VLOOKUP($D831,'Lookup Values'!$A$2:$B$13,2)</f>
        <v>Oct</v>
      </c>
      <c r="F831" s="64">
        <f t="shared" si="62"/>
        <v>20</v>
      </c>
      <c r="G831" s="64">
        <f t="shared" si="63"/>
        <v>5</v>
      </c>
      <c r="H831" s="64" t="str">
        <f>VLOOKUP($G831, 'Lookup Values'!$D$2:$E$8, 2)</f>
        <v>Thu</v>
      </c>
      <c r="I831" s="80" t="s">
        <v>15</v>
      </c>
      <c r="J831" s="80" t="s">
        <v>35</v>
      </c>
      <c r="K831" s="80" t="s">
        <v>34</v>
      </c>
      <c r="L831" s="80" t="s">
        <v>20</v>
      </c>
      <c r="M831" s="82">
        <v>92</v>
      </c>
      <c r="N831" s="82">
        <f>IF($O831="Income",$M831*'Lookup Values'!$H$3,$M831*'Lookup Values'!$H$2)</f>
        <v>7.9349999999999996</v>
      </c>
      <c r="O831" s="80" t="str">
        <f t="shared" si="64"/>
        <v>Expense</v>
      </c>
    </row>
    <row r="832" spans="1:15" x14ac:dyDescent="0.25">
      <c r="A832" s="80">
        <v>831</v>
      </c>
      <c r="B832" s="81">
        <v>40837</v>
      </c>
      <c r="C832" s="64">
        <f t="shared" si="60"/>
        <v>2011</v>
      </c>
      <c r="D832" s="64">
        <f t="shared" si="61"/>
        <v>10</v>
      </c>
      <c r="E832" s="64" t="str">
        <f>VLOOKUP($D832,'Lookup Values'!$A$2:$B$13,2)</f>
        <v>Oct</v>
      </c>
      <c r="F832" s="64">
        <f t="shared" si="62"/>
        <v>21</v>
      </c>
      <c r="G832" s="64">
        <f t="shared" si="63"/>
        <v>6</v>
      </c>
      <c r="H832" s="64" t="str">
        <f>VLOOKUP($G832, 'Lookup Values'!$D$2:$E$8, 2)</f>
        <v>Fri</v>
      </c>
      <c r="I832" s="80" t="s">
        <v>12</v>
      </c>
      <c r="J832" s="80" t="s">
        <v>13</v>
      </c>
      <c r="K832" s="80" t="s">
        <v>11</v>
      </c>
      <c r="L832" s="80" t="s">
        <v>20</v>
      </c>
      <c r="M832" s="82">
        <v>294</v>
      </c>
      <c r="N832" s="82">
        <f>IF($O832="Income",$M832*'Lookup Values'!$H$3,$M832*'Lookup Values'!$H$2)</f>
        <v>25.357499999999998</v>
      </c>
      <c r="O832" s="80" t="str">
        <f t="shared" si="64"/>
        <v>Expense</v>
      </c>
    </row>
    <row r="833" spans="1:15" x14ac:dyDescent="0.25">
      <c r="A833" s="80">
        <v>832</v>
      </c>
      <c r="B833" s="81">
        <v>40838</v>
      </c>
      <c r="C833" s="64">
        <f t="shared" si="60"/>
        <v>2011</v>
      </c>
      <c r="D833" s="64">
        <f t="shared" si="61"/>
        <v>10</v>
      </c>
      <c r="E833" s="64" t="str">
        <f>VLOOKUP($D833,'Lookup Values'!$A$2:$B$13,2)</f>
        <v>Oct</v>
      </c>
      <c r="F833" s="64">
        <f t="shared" si="62"/>
        <v>22</v>
      </c>
      <c r="G833" s="64">
        <f t="shared" si="63"/>
        <v>7</v>
      </c>
      <c r="H833" s="64" t="str">
        <f>VLOOKUP($G833, 'Lookup Values'!$D$2:$E$8, 2)</f>
        <v>Sat</v>
      </c>
      <c r="I833" s="80" t="s">
        <v>8</v>
      </c>
      <c r="J833" s="80" t="s">
        <v>22</v>
      </c>
      <c r="K833" s="80" t="s">
        <v>21</v>
      </c>
      <c r="L833" s="80" t="s">
        <v>20</v>
      </c>
      <c r="M833" s="82">
        <v>486</v>
      </c>
      <c r="N833" s="82">
        <f>IF($O833="Income",$M833*'Lookup Values'!$H$3,$M833*'Lookup Values'!$H$2)</f>
        <v>41.917499999999997</v>
      </c>
      <c r="O833" s="80" t="str">
        <f t="shared" si="64"/>
        <v>Expense</v>
      </c>
    </row>
    <row r="834" spans="1:15" x14ac:dyDescent="0.25">
      <c r="A834" s="80">
        <v>833</v>
      </c>
      <c r="B834" s="81">
        <v>40838</v>
      </c>
      <c r="C834" s="64">
        <f t="shared" si="60"/>
        <v>2011</v>
      </c>
      <c r="D834" s="64">
        <f t="shared" si="61"/>
        <v>10</v>
      </c>
      <c r="E834" s="64" t="str">
        <f>VLOOKUP($D834,'Lookup Values'!$A$2:$B$13,2)</f>
        <v>Oct</v>
      </c>
      <c r="F834" s="64">
        <f t="shared" si="62"/>
        <v>22</v>
      </c>
      <c r="G834" s="64">
        <f t="shared" si="63"/>
        <v>7</v>
      </c>
      <c r="H834" s="64" t="str">
        <f>VLOOKUP($G834, 'Lookup Values'!$D$2:$E$8, 2)</f>
        <v>Sat</v>
      </c>
      <c r="I834" s="80" t="s">
        <v>27</v>
      </c>
      <c r="J834" s="80" t="s">
        <v>28</v>
      </c>
      <c r="K834" s="80" t="s">
        <v>26</v>
      </c>
      <c r="L834" s="80" t="s">
        <v>23</v>
      </c>
      <c r="M834" s="82">
        <v>443</v>
      </c>
      <c r="N834" s="82">
        <f>IF($O834="Income",$M834*'Lookup Values'!$H$3,$M834*'Lookup Values'!$H$2)</f>
        <v>38.208749999999995</v>
      </c>
      <c r="O834" s="80" t="str">
        <f t="shared" si="64"/>
        <v>Expense</v>
      </c>
    </row>
    <row r="835" spans="1:15" x14ac:dyDescent="0.25">
      <c r="A835" s="80">
        <v>834</v>
      </c>
      <c r="B835" s="81">
        <v>40841</v>
      </c>
      <c r="C835" s="64">
        <f t="shared" ref="C835:C898" si="65">YEAR($B835)</f>
        <v>2011</v>
      </c>
      <c r="D835" s="64">
        <f t="shared" ref="D835:D898" si="66">MONTH($B835)</f>
        <v>10</v>
      </c>
      <c r="E835" s="64" t="str">
        <f>VLOOKUP($D835,'Lookup Values'!$A$2:$B$13,2)</f>
        <v>Oct</v>
      </c>
      <c r="F835" s="64">
        <f t="shared" ref="F835:F898" si="67">DAY($B835)</f>
        <v>25</v>
      </c>
      <c r="G835" s="64">
        <f t="shared" ref="G835:G898" si="68">WEEKDAY($B835)</f>
        <v>3</v>
      </c>
      <c r="H835" s="64" t="str">
        <f>VLOOKUP($G835, 'Lookup Values'!$D$2:$E$8, 2)</f>
        <v>Tue</v>
      </c>
      <c r="I835" s="80" t="s">
        <v>42</v>
      </c>
      <c r="J835" s="80" t="s">
        <v>43</v>
      </c>
      <c r="K835" s="80" t="s">
        <v>41</v>
      </c>
      <c r="L835" s="80" t="s">
        <v>23</v>
      </c>
      <c r="M835" s="82">
        <v>384</v>
      </c>
      <c r="N835" s="82">
        <f>IF($O835="Income",$M835*'Lookup Values'!$H$3,$M835*'Lookup Values'!$H$2)</f>
        <v>33.119999999999997</v>
      </c>
      <c r="O835" s="80" t="str">
        <f t="shared" ref="O835:O898" si="69">IF($I835="Income","Income","Expense")</f>
        <v>Expense</v>
      </c>
    </row>
    <row r="836" spans="1:15" x14ac:dyDescent="0.25">
      <c r="A836" s="80">
        <v>835</v>
      </c>
      <c r="B836" s="81">
        <v>40843</v>
      </c>
      <c r="C836" s="64">
        <f t="shared" si="65"/>
        <v>2011</v>
      </c>
      <c r="D836" s="64">
        <f t="shared" si="66"/>
        <v>10</v>
      </c>
      <c r="E836" s="64" t="str">
        <f>VLOOKUP($D836,'Lookup Values'!$A$2:$B$13,2)</f>
        <v>Oct</v>
      </c>
      <c r="F836" s="64">
        <f t="shared" si="67"/>
        <v>27</v>
      </c>
      <c r="G836" s="64">
        <f t="shared" si="68"/>
        <v>5</v>
      </c>
      <c r="H836" s="64" t="str">
        <f>VLOOKUP($G836, 'Lookup Values'!$D$2:$E$8, 2)</f>
        <v>Thu</v>
      </c>
      <c r="I836" s="80" t="s">
        <v>47</v>
      </c>
      <c r="J836" s="80" t="s">
        <v>80</v>
      </c>
      <c r="K836" s="80" t="s">
        <v>81</v>
      </c>
      <c r="L836" s="80" t="s">
        <v>10</v>
      </c>
      <c r="M836" s="82">
        <v>280</v>
      </c>
      <c r="N836" s="82">
        <f>IF($O836="Income",$M836*'Lookup Values'!$H$3,$M836*'Lookup Values'!$H$2)</f>
        <v>106.4</v>
      </c>
      <c r="O836" s="80" t="str">
        <f t="shared" si="69"/>
        <v>Income</v>
      </c>
    </row>
    <row r="837" spans="1:15" x14ac:dyDescent="0.25">
      <c r="A837" s="80">
        <v>836</v>
      </c>
      <c r="B837" s="81">
        <v>40847</v>
      </c>
      <c r="C837" s="64">
        <f t="shared" si="65"/>
        <v>2011</v>
      </c>
      <c r="D837" s="64">
        <f t="shared" si="66"/>
        <v>10</v>
      </c>
      <c r="E837" s="64" t="str">
        <f>VLOOKUP($D837,'Lookup Values'!$A$2:$B$13,2)</f>
        <v>Oct</v>
      </c>
      <c r="F837" s="64">
        <f t="shared" si="67"/>
        <v>31</v>
      </c>
      <c r="G837" s="64">
        <f t="shared" si="68"/>
        <v>2</v>
      </c>
      <c r="H837" s="64" t="str">
        <f>VLOOKUP($G837, 'Lookup Values'!$D$2:$E$8, 2)</f>
        <v>Mon</v>
      </c>
      <c r="I837" s="80" t="s">
        <v>8</v>
      </c>
      <c r="J837" s="80" t="s">
        <v>9</v>
      </c>
      <c r="K837" s="80" t="s">
        <v>7</v>
      </c>
      <c r="L837" s="80" t="s">
        <v>20</v>
      </c>
      <c r="M837" s="82">
        <v>97</v>
      </c>
      <c r="N837" s="82">
        <f>IF($O837="Income",$M837*'Lookup Values'!$H$3,$M837*'Lookup Values'!$H$2)</f>
        <v>8.3662499999999991</v>
      </c>
      <c r="O837" s="80" t="str">
        <f t="shared" si="69"/>
        <v>Expense</v>
      </c>
    </row>
    <row r="838" spans="1:15" x14ac:dyDescent="0.25">
      <c r="A838" s="80">
        <v>837</v>
      </c>
      <c r="B838" s="81">
        <v>40850</v>
      </c>
      <c r="C838" s="64">
        <f t="shared" si="65"/>
        <v>2011</v>
      </c>
      <c r="D838" s="64">
        <f t="shared" si="66"/>
        <v>11</v>
      </c>
      <c r="E838" s="64" t="str">
        <f>VLOOKUP($D838,'Lookup Values'!$A$2:$B$13,2)</f>
        <v>Nov</v>
      </c>
      <c r="F838" s="64">
        <f t="shared" si="67"/>
        <v>3</v>
      </c>
      <c r="G838" s="64">
        <f t="shared" si="68"/>
        <v>5</v>
      </c>
      <c r="H838" s="64" t="str">
        <f>VLOOKUP($G838, 'Lookup Values'!$D$2:$E$8, 2)</f>
        <v>Thu</v>
      </c>
      <c r="I838" s="80" t="s">
        <v>15</v>
      </c>
      <c r="J838" s="80" t="s">
        <v>16</v>
      </c>
      <c r="K838" s="80" t="s">
        <v>14</v>
      </c>
      <c r="L838" s="80" t="s">
        <v>23</v>
      </c>
      <c r="M838" s="82">
        <v>20</v>
      </c>
      <c r="N838" s="82">
        <f>IF($O838="Income",$M838*'Lookup Values'!$H$3,$M838*'Lookup Values'!$H$2)</f>
        <v>1.7249999999999999</v>
      </c>
      <c r="O838" s="80" t="str">
        <f t="shared" si="69"/>
        <v>Expense</v>
      </c>
    </row>
    <row r="839" spans="1:15" x14ac:dyDescent="0.25">
      <c r="A839" s="80">
        <v>838</v>
      </c>
      <c r="B839" s="81">
        <v>40852</v>
      </c>
      <c r="C839" s="64">
        <f t="shared" si="65"/>
        <v>2011</v>
      </c>
      <c r="D839" s="64">
        <f t="shared" si="66"/>
        <v>11</v>
      </c>
      <c r="E839" s="64" t="str">
        <f>VLOOKUP($D839,'Lookup Values'!$A$2:$B$13,2)</f>
        <v>Nov</v>
      </c>
      <c r="F839" s="64">
        <f t="shared" si="67"/>
        <v>5</v>
      </c>
      <c r="G839" s="64">
        <f t="shared" si="68"/>
        <v>7</v>
      </c>
      <c r="H839" s="64" t="str">
        <f>VLOOKUP($G839, 'Lookup Values'!$D$2:$E$8, 2)</f>
        <v>Sat</v>
      </c>
      <c r="I839" s="80" t="s">
        <v>12</v>
      </c>
      <c r="J839" s="80" t="s">
        <v>37</v>
      </c>
      <c r="K839" s="80" t="s">
        <v>36</v>
      </c>
      <c r="L839" s="80" t="s">
        <v>20</v>
      </c>
      <c r="M839" s="82">
        <v>313</v>
      </c>
      <c r="N839" s="82">
        <f>IF($O839="Income",$M839*'Lookup Values'!$H$3,$M839*'Lookup Values'!$H$2)</f>
        <v>26.996249999999996</v>
      </c>
      <c r="O839" s="80" t="str">
        <f t="shared" si="69"/>
        <v>Expense</v>
      </c>
    </row>
    <row r="840" spans="1:15" x14ac:dyDescent="0.25">
      <c r="A840" s="80">
        <v>839</v>
      </c>
      <c r="B840" s="81">
        <v>40854</v>
      </c>
      <c r="C840" s="64">
        <f t="shared" si="65"/>
        <v>2011</v>
      </c>
      <c r="D840" s="64">
        <f t="shared" si="66"/>
        <v>11</v>
      </c>
      <c r="E840" s="64" t="str">
        <f>VLOOKUP($D840,'Lookup Values'!$A$2:$B$13,2)</f>
        <v>Nov</v>
      </c>
      <c r="F840" s="64">
        <f t="shared" si="67"/>
        <v>7</v>
      </c>
      <c r="G840" s="64">
        <f t="shared" si="68"/>
        <v>2</v>
      </c>
      <c r="H840" s="64" t="str">
        <f>VLOOKUP($G840, 'Lookup Values'!$D$2:$E$8, 2)</f>
        <v>Mon</v>
      </c>
      <c r="I840" s="80" t="s">
        <v>12</v>
      </c>
      <c r="J840" s="80" t="s">
        <v>13</v>
      </c>
      <c r="K840" s="80" t="s">
        <v>11</v>
      </c>
      <c r="L840" s="80" t="s">
        <v>23</v>
      </c>
      <c r="M840" s="82">
        <v>71</v>
      </c>
      <c r="N840" s="82">
        <f>IF($O840="Income",$M840*'Lookup Values'!$H$3,$M840*'Lookup Values'!$H$2)</f>
        <v>6.1237499999999994</v>
      </c>
      <c r="O840" s="80" t="str">
        <f t="shared" si="69"/>
        <v>Expense</v>
      </c>
    </row>
    <row r="841" spans="1:15" x14ac:dyDescent="0.25">
      <c r="A841" s="80">
        <v>840</v>
      </c>
      <c r="B841" s="81">
        <v>40855</v>
      </c>
      <c r="C841" s="64">
        <f t="shared" si="65"/>
        <v>2011</v>
      </c>
      <c r="D841" s="64">
        <f t="shared" si="66"/>
        <v>11</v>
      </c>
      <c r="E841" s="64" t="str">
        <f>VLOOKUP($D841,'Lookup Values'!$A$2:$B$13,2)</f>
        <v>Nov</v>
      </c>
      <c r="F841" s="64">
        <f t="shared" si="67"/>
        <v>8</v>
      </c>
      <c r="G841" s="64">
        <f t="shared" si="68"/>
        <v>3</v>
      </c>
      <c r="H841" s="64" t="str">
        <f>VLOOKUP($G841, 'Lookup Values'!$D$2:$E$8, 2)</f>
        <v>Tue</v>
      </c>
      <c r="I841" s="80" t="s">
        <v>15</v>
      </c>
      <c r="J841" s="80" t="s">
        <v>35</v>
      </c>
      <c r="K841" s="80" t="s">
        <v>34</v>
      </c>
      <c r="L841" s="80" t="s">
        <v>23</v>
      </c>
      <c r="M841" s="82">
        <v>90</v>
      </c>
      <c r="N841" s="82">
        <f>IF($O841="Income",$M841*'Lookup Values'!$H$3,$M841*'Lookup Values'!$H$2)</f>
        <v>7.7624999999999993</v>
      </c>
      <c r="O841" s="80" t="str">
        <f t="shared" si="69"/>
        <v>Expense</v>
      </c>
    </row>
    <row r="842" spans="1:15" x14ac:dyDescent="0.25">
      <c r="A842" s="80">
        <v>841</v>
      </c>
      <c r="B842" s="81">
        <v>40857</v>
      </c>
      <c r="C842" s="64">
        <f t="shared" si="65"/>
        <v>2011</v>
      </c>
      <c r="D842" s="64">
        <f t="shared" si="66"/>
        <v>11</v>
      </c>
      <c r="E842" s="64" t="str">
        <f>VLOOKUP($D842,'Lookup Values'!$A$2:$B$13,2)</f>
        <v>Nov</v>
      </c>
      <c r="F842" s="64">
        <f t="shared" si="67"/>
        <v>10</v>
      </c>
      <c r="G842" s="64">
        <f t="shared" si="68"/>
        <v>5</v>
      </c>
      <c r="H842" s="64" t="str">
        <f>VLOOKUP($G842, 'Lookup Values'!$D$2:$E$8, 2)</f>
        <v>Thu</v>
      </c>
      <c r="I842" s="80" t="s">
        <v>47</v>
      </c>
      <c r="J842" s="80" t="s">
        <v>80</v>
      </c>
      <c r="K842" s="80" t="s">
        <v>81</v>
      </c>
      <c r="L842" s="80" t="s">
        <v>20</v>
      </c>
      <c r="M842" s="82">
        <v>167</v>
      </c>
      <c r="N842" s="82">
        <f>IF($O842="Income",$M842*'Lookup Values'!$H$3,$M842*'Lookup Values'!$H$2)</f>
        <v>63.46</v>
      </c>
      <c r="O842" s="80" t="str">
        <f t="shared" si="69"/>
        <v>Income</v>
      </c>
    </row>
    <row r="843" spans="1:15" x14ac:dyDescent="0.25">
      <c r="A843" s="80">
        <v>842</v>
      </c>
      <c r="B843" s="81">
        <v>40857</v>
      </c>
      <c r="C843" s="64">
        <f t="shared" si="65"/>
        <v>2011</v>
      </c>
      <c r="D843" s="64">
        <f t="shared" si="66"/>
        <v>11</v>
      </c>
      <c r="E843" s="64" t="str">
        <f>VLOOKUP($D843,'Lookup Values'!$A$2:$B$13,2)</f>
        <v>Nov</v>
      </c>
      <c r="F843" s="64">
        <f t="shared" si="67"/>
        <v>10</v>
      </c>
      <c r="G843" s="64">
        <f t="shared" si="68"/>
        <v>5</v>
      </c>
      <c r="H843" s="64" t="str">
        <f>VLOOKUP($G843, 'Lookup Values'!$D$2:$E$8, 2)</f>
        <v>Thu</v>
      </c>
      <c r="I843" s="80" t="s">
        <v>32</v>
      </c>
      <c r="J843" s="80" t="s">
        <v>33</v>
      </c>
      <c r="K843" s="80" t="s">
        <v>31</v>
      </c>
      <c r="L843" s="80" t="s">
        <v>10</v>
      </c>
      <c r="M843" s="82">
        <v>96</v>
      </c>
      <c r="N843" s="82">
        <f>IF($O843="Income",$M843*'Lookup Values'!$H$3,$M843*'Lookup Values'!$H$2)</f>
        <v>8.2799999999999994</v>
      </c>
      <c r="O843" s="80" t="str">
        <f t="shared" si="69"/>
        <v>Expense</v>
      </c>
    </row>
    <row r="844" spans="1:15" x14ac:dyDescent="0.25">
      <c r="A844" s="80">
        <v>843</v>
      </c>
      <c r="B844" s="81">
        <v>40860</v>
      </c>
      <c r="C844" s="64">
        <f t="shared" si="65"/>
        <v>2011</v>
      </c>
      <c r="D844" s="64">
        <f t="shared" si="66"/>
        <v>11</v>
      </c>
      <c r="E844" s="64" t="str">
        <f>VLOOKUP($D844,'Lookup Values'!$A$2:$B$13,2)</f>
        <v>Nov</v>
      </c>
      <c r="F844" s="64">
        <f t="shared" si="67"/>
        <v>13</v>
      </c>
      <c r="G844" s="64">
        <f t="shared" si="68"/>
        <v>1</v>
      </c>
      <c r="H844" s="64" t="str">
        <f>VLOOKUP($G844, 'Lookup Values'!$D$2:$E$8, 2)</f>
        <v>Sun</v>
      </c>
      <c r="I844" s="80" t="s">
        <v>8</v>
      </c>
      <c r="J844" s="80" t="s">
        <v>22</v>
      </c>
      <c r="K844" s="80" t="s">
        <v>21</v>
      </c>
      <c r="L844" s="80" t="s">
        <v>10</v>
      </c>
      <c r="M844" s="82">
        <v>190</v>
      </c>
      <c r="N844" s="82">
        <f>IF($O844="Income",$M844*'Lookup Values'!$H$3,$M844*'Lookup Values'!$H$2)</f>
        <v>16.387499999999999</v>
      </c>
      <c r="O844" s="80" t="str">
        <f t="shared" si="69"/>
        <v>Expense</v>
      </c>
    </row>
    <row r="845" spans="1:15" x14ac:dyDescent="0.25">
      <c r="A845" s="80">
        <v>844</v>
      </c>
      <c r="B845" s="81">
        <v>40861</v>
      </c>
      <c r="C845" s="64">
        <f t="shared" si="65"/>
        <v>2011</v>
      </c>
      <c r="D845" s="64">
        <f t="shared" si="66"/>
        <v>11</v>
      </c>
      <c r="E845" s="64" t="str">
        <f>VLOOKUP($D845,'Lookup Values'!$A$2:$B$13,2)</f>
        <v>Nov</v>
      </c>
      <c r="F845" s="64">
        <f t="shared" si="67"/>
        <v>14</v>
      </c>
      <c r="G845" s="64">
        <f t="shared" si="68"/>
        <v>2</v>
      </c>
      <c r="H845" s="64" t="str">
        <f>VLOOKUP($G845, 'Lookup Values'!$D$2:$E$8, 2)</f>
        <v>Mon</v>
      </c>
      <c r="I845" s="80" t="s">
        <v>47</v>
      </c>
      <c r="J845" s="80" t="s">
        <v>76</v>
      </c>
      <c r="K845" s="80" t="s">
        <v>77</v>
      </c>
      <c r="L845" s="80" t="s">
        <v>23</v>
      </c>
      <c r="M845" s="82">
        <v>465</v>
      </c>
      <c r="N845" s="82">
        <f>IF($O845="Income",$M845*'Lookup Values'!$H$3,$M845*'Lookup Values'!$H$2)</f>
        <v>176.7</v>
      </c>
      <c r="O845" s="80" t="str">
        <f t="shared" si="69"/>
        <v>Income</v>
      </c>
    </row>
    <row r="846" spans="1:15" x14ac:dyDescent="0.25">
      <c r="A846" s="80">
        <v>845</v>
      </c>
      <c r="B846" s="81">
        <v>40862</v>
      </c>
      <c r="C846" s="64">
        <f t="shared" si="65"/>
        <v>2011</v>
      </c>
      <c r="D846" s="64">
        <f t="shared" si="66"/>
        <v>11</v>
      </c>
      <c r="E846" s="64" t="str">
        <f>VLOOKUP($D846,'Lookup Values'!$A$2:$B$13,2)</f>
        <v>Nov</v>
      </c>
      <c r="F846" s="64">
        <f t="shared" si="67"/>
        <v>15</v>
      </c>
      <c r="G846" s="64">
        <f t="shared" si="68"/>
        <v>3</v>
      </c>
      <c r="H846" s="64" t="str">
        <f>VLOOKUP($G846, 'Lookup Values'!$D$2:$E$8, 2)</f>
        <v>Tue</v>
      </c>
      <c r="I846" s="80" t="s">
        <v>15</v>
      </c>
      <c r="J846" s="80" t="s">
        <v>35</v>
      </c>
      <c r="K846" s="80" t="s">
        <v>34</v>
      </c>
      <c r="L846" s="80" t="s">
        <v>20</v>
      </c>
      <c r="M846" s="82">
        <v>186</v>
      </c>
      <c r="N846" s="82">
        <f>IF($O846="Income",$M846*'Lookup Values'!$H$3,$M846*'Lookup Values'!$H$2)</f>
        <v>16.0425</v>
      </c>
      <c r="O846" s="80" t="str">
        <f t="shared" si="69"/>
        <v>Expense</v>
      </c>
    </row>
    <row r="847" spans="1:15" x14ac:dyDescent="0.25">
      <c r="A847" s="80">
        <v>846</v>
      </c>
      <c r="B847" s="81">
        <v>40869</v>
      </c>
      <c r="C847" s="64">
        <f t="shared" si="65"/>
        <v>2011</v>
      </c>
      <c r="D847" s="64">
        <f t="shared" si="66"/>
        <v>11</v>
      </c>
      <c r="E847" s="64" t="str">
        <f>VLOOKUP($D847,'Lookup Values'!$A$2:$B$13,2)</f>
        <v>Nov</v>
      </c>
      <c r="F847" s="64">
        <f t="shared" si="67"/>
        <v>22</v>
      </c>
      <c r="G847" s="64">
        <f t="shared" si="68"/>
        <v>3</v>
      </c>
      <c r="H847" s="64" t="str">
        <f>VLOOKUP($G847, 'Lookup Values'!$D$2:$E$8, 2)</f>
        <v>Tue</v>
      </c>
      <c r="I847" s="80" t="s">
        <v>47</v>
      </c>
      <c r="J847" s="80" t="s">
        <v>78</v>
      </c>
      <c r="K847" s="80" t="s">
        <v>79</v>
      </c>
      <c r="L847" s="80" t="s">
        <v>20</v>
      </c>
      <c r="M847" s="82">
        <v>336</v>
      </c>
      <c r="N847" s="82">
        <f>IF($O847="Income",$M847*'Lookup Values'!$H$3,$M847*'Lookup Values'!$H$2)</f>
        <v>127.68</v>
      </c>
      <c r="O847" s="80" t="str">
        <f t="shared" si="69"/>
        <v>Income</v>
      </c>
    </row>
    <row r="848" spans="1:15" x14ac:dyDescent="0.25">
      <c r="A848" s="80">
        <v>847</v>
      </c>
      <c r="B848" s="81">
        <v>40870</v>
      </c>
      <c r="C848" s="64">
        <f t="shared" si="65"/>
        <v>2011</v>
      </c>
      <c r="D848" s="64">
        <f t="shared" si="66"/>
        <v>11</v>
      </c>
      <c r="E848" s="64" t="str">
        <f>VLOOKUP($D848,'Lookup Values'!$A$2:$B$13,2)</f>
        <v>Nov</v>
      </c>
      <c r="F848" s="64">
        <f t="shared" si="67"/>
        <v>23</v>
      </c>
      <c r="G848" s="64">
        <f t="shared" si="68"/>
        <v>4</v>
      </c>
      <c r="H848" s="64" t="str">
        <f>VLOOKUP($G848, 'Lookup Values'!$D$2:$E$8, 2)</f>
        <v>Wed</v>
      </c>
      <c r="I848" s="80" t="s">
        <v>15</v>
      </c>
      <c r="J848" s="80" t="s">
        <v>35</v>
      </c>
      <c r="K848" s="80" t="s">
        <v>34</v>
      </c>
      <c r="L848" s="80" t="s">
        <v>20</v>
      </c>
      <c r="M848" s="82">
        <v>447</v>
      </c>
      <c r="N848" s="82">
        <f>IF($O848="Income",$M848*'Lookup Values'!$H$3,$M848*'Lookup Values'!$H$2)</f>
        <v>38.553749999999994</v>
      </c>
      <c r="O848" s="80" t="str">
        <f t="shared" si="69"/>
        <v>Expense</v>
      </c>
    </row>
    <row r="849" spans="1:15" x14ac:dyDescent="0.25">
      <c r="A849" s="80">
        <v>848</v>
      </c>
      <c r="B849" s="81">
        <v>40876</v>
      </c>
      <c r="C849" s="64">
        <f t="shared" si="65"/>
        <v>2011</v>
      </c>
      <c r="D849" s="64">
        <f t="shared" si="66"/>
        <v>11</v>
      </c>
      <c r="E849" s="64" t="str">
        <f>VLOOKUP($D849,'Lookup Values'!$A$2:$B$13,2)</f>
        <v>Nov</v>
      </c>
      <c r="F849" s="64">
        <f t="shared" si="67"/>
        <v>29</v>
      </c>
      <c r="G849" s="64">
        <f t="shared" si="68"/>
        <v>3</v>
      </c>
      <c r="H849" s="64" t="str">
        <f>VLOOKUP($G849, 'Lookup Values'!$D$2:$E$8, 2)</f>
        <v>Tue</v>
      </c>
      <c r="I849" s="80" t="s">
        <v>12</v>
      </c>
      <c r="J849" s="80" t="s">
        <v>13</v>
      </c>
      <c r="K849" s="80" t="s">
        <v>11</v>
      </c>
      <c r="L849" s="80" t="s">
        <v>20</v>
      </c>
      <c r="M849" s="82">
        <v>253</v>
      </c>
      <c r="N849" s="82">
        <f>IF($O849="Income",$M849*'Lookup Values'!$H$3,$M849*'Lookup Values'!$H$2)</f>
        <v>21.821249999999999</v>
      </c>
      <c r="O849" s="80" t="str">
        <f t="shared" si="69"/>
        <v>Expense</v>
      </c>
    </row>
    <row r="850" spans="1:15" x14ac:dyDescent="0.25">
      <c r="A850" s="80">
        <v>849</v>
      </c>
      <c r="B850" s="81">
        <v>40877</v>
      </c>
      <c r="C850" s="64">
        <f t="shared" si="65"/>
        <v>2011</v>
      </c>
      <c r="D850" s="64">
        <f t="shared" si="66"/>
        <v>11</v>
      </c>
      <c r="E850" s="64" t="str">
        <f>VLOOKUP($D850,'Lookup Values'!$A$2:$B$13,2)</f>
        <v>Nov</v>
      </c>
      <c r="F850" s="64">
        <f t="shared" si="67"/>
        <v>30</v>
      </c>
      <c r="G850" s="64">
        <f t="shared" si="68"/>
        <v>4</v>
      </c>
      <c r="H850" s="64" t="str">
        <f>VLOOKUP($G850, 'Lookup Values'!$D$2:$E$8, 2)</f>
        <v>Wed</v>
      </c>
      <c r="I850" s="80" t="s">
        <v>12</v>
      </c>
      <c r="J850" s="80" t="s">
        <v>25</v>
      </c>
      <c r="K850" s="80" t="s">
        <v>24</v>
      </c>
      <c r="L850" s="80" t="s">
        <v>10</v>
      </c>
      <c r="M850" s="82">
        <v>248</v>
      </c>
      <c r="N850" s="82">
        <f>IF($O850="Income",$M850*'Lookup Values'!$H$3,$M850*'Lookup Values'!$H$2)</f>
        <v>21.389999999999997</v>
      </c>
      <c r="O850" s="80" t="str">
        <f t="shared" si="69"/>
        <v>Expense</v>
      </c>
    </row>
    <row r="851" spans="1:15" x14ac:dyDescent="0.25">
      <c r="A851" s="80">
        <v>850</v>
      </c>
      <c r="B851" s="81">
        <v>40883</v>
      </c>
      <c r="C851" s="64">
        <f t="shared" si="65"/>
        <v>2011</v>
      </c>
      <c r="D851" s="64">
        <f t="shared" si="66"/>
        <v>12</v>
      </c>
      <c r="E851" s="64" t="str">
        <f>VLOOKUP($D851,'Lookup Values'!$A$2:$B$13,2)</f>
        <v>Dec</v>
      </c>
      <c r="F851" s="64">
        <f t="shared" si="67"/>
        <v>6</v>
      </c>
      <c r="G851" s="64">
        <f t="shared" si="68"/>
        <v>3</v>
      </c>
      <c r="H851" s="64" t="str">
        <f>VLOOKUP($G851, 'Lookup Values'!$D$2:$E$8, 2)</f>
        <v>Tue</v>
      </c>
      <c r="I851" s="80" t="s">
        <v>47</v>
      </c>
      <c r="J851" s="80" t="s">
        <v>80</v>
      </c>
      <c r="K851" s="80" t="s">
        <v>81</v>
      </c>
      <c r="L851" s="80" t="s">
        <v>20</v>
      </c>
      <c r="M851" s="82">
        <v>88</v>
      </c>
      <c r="N851" s="82">
        <f>IF($O851="Income",$M851*'Lookup Values'!$H$3,$M851*'Lookup Values'!$H$2)</f>
        <v>33.44</v>
      </c>
      <c r="O851" s="80" t="str">
        <f t="shared" si="69"/>
        <v>Income</v>
      </c>
    </row>
    <row r="852" spans="1:15" x14ac:dyDescent="0.25">
      <c r="A852" s="80">
        <v>851</v>
      </c>
      <c r="B852" s="81">
        <v>40886</v>
      </c>
      <c r="C852" s="64">
        <f t="shared" si="65"/>
        <v>2011</v>
      </c>
      <c r="D852" s="64">
        <f t="shared" si="66"/>
        <v>12</v>
      </c>
      <c r="E852" s="64" t="str">
        <f>VLOOKUP($D852,'Lookup Values'!$A$2:$B$13,2)</f>
        <v>Dec</v>
      </c>
      <c r="F852" s="64">
        <f t="shared" si="67"/>
        <v>9</v>
      </c>
      <c r="G852" s="64">
        <f t="shared" si="68"/>
        <v>6</v>
      </c>
      <c r="H852" s="64" t="str">
        <f>VLOOKUP($G852, 'Lookup Values'!$D$2:$E$8, 2)</f>
        <v>Fri</v>
      </c>
      <c r="I852" s="80" t="s">
        <v>15</v>
      </c>
      <c r="J852" s="80" t="s">
        <v>35</v>
      </c>
      <c r="K852" s="80" t="s">
        <v>34</v>
      </c>
      <c r="L852" s="80" t="s">
        <v>20</v>
      </c>
      <c r="M852" s="82">
        <v>435</v>
      </c>
      <c r="N852" s="82">
        <f>IF($O852="Income",$M852*'Lookup Values'!$H$3,$M852*'Lookup Values'!$H$2)</f>
        <v>37.518749999999997</v>
      </c>
      <c r="O852" s="80" t="str">
        <f t="shared" si="69"/>
        <v>Expense</v>
      </c>
    </row>
    <row r="853" spans="1:15" x14ac:dyDescent="0.25">
      <c r="A853" s="80">
        <v>852</v>
      </c>
      <c r="B853" s="81">
        <v>40887</v>
      </c>
      <c r="C853" s="64">
        <f t="shared" si="65"/>
        <v>2011</v>
      </c>
      <c r="D853" s="64">
        <f t="shared" si="66"/>
        <v>12</v>
      </c>
      <c r="E853" s="64" t="str">
        <f>VLOOKUP($D853,'Lookup Values'!$A$2:$B$13,2)</f>
        <v>Dec</v>
      </c>
      <c r="F853" s="64">
        <f t="shared" si="67"/>
        <v>10</v>
      </c>
      <c r="G853" s="64">
        <f t="shared" si="68"/>
        <v>7</v>
      </c>
      <c r="H853" s="64" t="str">
        <f>VLOOKUP($G853, 'Lookup Values'!$D$2:$E$8, 2)</f>
        <v>Sat</v>
      </c>
      <c r="I853" s="80" t="s">
        <v>12</v>
      </c>
      <c r="J853" s="80" t="s">
        <v>13</v>
      </c>
      <c r="K853" s="80" t="s">
        <v>11</v>
      </c>
      <c r="L853" s="80" t="s">
        <v>20</v>
      </c>
      <c r="M853" s="82">
        <v>297</v>
      </c>
      <c r="N853" s="82">
        <f>IF($O853="Income",$M853*'Lookup Values'!$H$3,$M853*'Lookup Values'!$H$2)</f>
        <v>25.616249999999997</v>
      </c>
      <c r="O853" s="80" t="str">
        <f t="shared" si="69"/>
        <v>Expense</v>
      </c>
    </row>
    <row r="854" spans="1:15" x14ac:dyDescent="0.25">
      <c r="A854" s="80">
        <v>853</v>
      </c>
      <c r="B854" s="81">
        <v>40890</v>
      </c>
      <c r="C854" s="64">
        <f t="shared" si="65"/>
        <v>2011</v>
      </c>
      <c r="D854" s="64">
        <f t="shared" si="66"/>
        <v>12</v>
      </c>
      <c r="E854" s="64" t="str">
        <f>VLOOKUP($D854,'Lookup Values'!$A$2:$B$13,2)</f>
        <v>Dec</v>
      </c>
      <c r="F854" s="64">
        <f t="shared" si="67"/>
        <v>13</v>
      </c>
      <c r="G854" s="64">
        <f t="shared" si="68"/>
        <v>3</v>
      </c>
      <c r="H854" s="64" t="str">
        <f>VLOOKUP($G854, 'Lookup Values'!$D$2:$E$8, 2)</f>
        <v>Tue</v>
      </c>
      <c r="I854" s="80" t="s">
        <v>8</v>
      </c>
      <c r="J854" s="80" t="s">
        <v>9</v>
      </c>
      <c r="K854" s="80" t="s">
        <v>7</v>
      </c>
      <c r="L854" s="80" t="s">
        <v>10</v>
      </c>
      <c r="M854" s="82">
        <v>40</v>
      </c>
      <c r="N854" s="82">
        <f>IF($O854="Income",$M854*'Lookup Values'!$H$3,$M854*'Lookup Values'!$H$2)</f>
        <v>3.4499999999999997</v>
      </c>
      <c r="O854" s="80" t="str">
        <f t="shared" si="69"/>
        <v>Expense</v>
      </c>
    </row>
    <row r="855" spans="1:15" x14ac:dyDescent="0.25">
      <c r="A855" s="80">
        <v>854</v>
      </c>
      <c r="B855" s="81">
        <v>40895</v>
      </c>
      <c r="C855" s="64">
        <f t="shared" si="65"/>
        <v>2011</v>
      </c>
      <c r="D855" s="64">
        <f t="shared" si="66"/>
        <v>12</v>
      </c>
      <c r="E855" s="64" t="str">
        <f>VLOOKUP($D855,'Lookup Values'!$A$2:$B$13,2)</f>
        <v>Dec</v>
      </c>
      <c r="F855" s="64">
        <f t="shared" si="67"/>
        <v>18</v>
      </c>
      <c r="G855" s="64">
        <f t="shared" si="68"/>
        <v>1</v>
      </c>
      <c r="H855" s="64" t="str">
        <f>VLOOKUP($G855, 'Lookup Values'!$D$2:$E$8, 2)</f>
        <v>Sun</v>
      </c>
      <c r="I855" s="80" t="s">
        <v>12</v>
      </c>
      <c r="J855" s="80" t="s">
        <v>37</v>
      </c>
      <c r="K855" s="80" t="s">
        <v>36</v>
      </c>
      <c r="L855" s="80" t="s">
        <v>10</v>
      </c>
      <c r="M855" s="82">
        <v>475</v>
      </c>
      <c r="N855" s="82">
        <f>IF($O855="Income",$M855*'Lookup Values'!$H$3,$M855*'Lookup Values'!$H$2)</f>
        <v>40.96875</v>
      </c>
      <c r="O855" s="80" t="str">
        <f t="shared" si="69"/>
        <v>Expense</v>
      </c>
    </row>
    <row r="856" spans="1:15" x14ac:dyDescent="0.25">
      <c r="A856" s="80">
        <v>855</v>
      </c>
      <c r="B856" s="81">
        <v>40898</v>
      </c>
      <c r="C856" s="64">
        <f t="shared" si="65"/>
        <v>2011</v>
      </c>
      <c r="D856" s="64">
        <f t="shared" si="66"/>
        <v>12</v>
      </c>
      <c r="E856" s="64" t="str">
        <f>VLOOKUP($D856,'Lookup Values'!$A$2:$B$13,2)</f>
        <v>Dec</v>
      </c>
      <c r="F856" s="64">
        <f t="shared" si="67"/>
        <v>21</v>
      </c>
      <c r="G856" s="64">
        <f t="shared" si="68"/>
        <v>4</v>
      </c>
      <c r="H856" s="64" t="str">
        <f>VLOOKUP($G856, 'Lookup Values'!$D$2:$E$8, 2)</f>
        <v>Wed</v>
      </c>
      <c r="I856" s="80" t="s">
        <v>8</v>
      </c>
      <c r="J856" s="80" t="s">
        <v>22</v>
      </c>
      <c r="K856" s="80" t="s">
        <v>21</v>
      </c>
      <c r="L856" s="80" t="s">
        <v>20</v>
      </c>
      <c r="M856" s="82">
        <v>456</v>
      </c>
      <c r="N856" s="82">
        <f>IF($O856="Income",$M856*'Lookup Values'!$H$3,$M856*'Lookup Values'!$H$2)</f>
        <v>39.33</v>
      </c>
      <c r="O856" s="80" t="str">
        <f t="shared" si="69"/>
        <v>Expense</v>
      </c>
    </row>
    <row r="857" spans="1:15" x14ac:dyDescent="0.25">
      <c r="A857" s="80">
        <v>856</v>
      </c>
      <c r="B857" s="81">
        <v>40902</v>
      </c>
      <c r="C857" s="64">
        <f t="shared" si="65"/>
        <v>2011</v>
      </c>
      <c r="D857" s="64">
        <f t="shared" si="66"/>
        <v>12</v>
      </c>
      <c r="E857" s="64" t="str">
        <f>VLOOKUP($D857,'Lookup Values'!$A$2:$B$13,2)</f>
        <v>Dec</v>
      </c>
      <c r="F857" s="64">
        <f t="shared" si="67"/>
        <v>25</v>
      </c>
      <c r="G857" s="64">
        <f t="shared" si="68"/>
        <v>1</v>
      </c>
      <c r="H857" s="64" t="str">
        <f>VLOOKUP($G857, 'Lookup Values'!$D$2:$E$8, 2)</f>
        <v>Sun</v>
      </c>
      <c r="I857" s="80" t="s">
        <v>8</v>
      </c>
      <c r="J857" s="80" t="s">
        <v>9</v>
      </c>
      <c r="K857" s="80" t="s">
        <v>7</v>
      </c>
      <c r="L857" s="80" t="s">
        <v>10</v>
      </c>
      <c r="M857" s="82">
        <v>58</v>
      </c>
      <c r="N857" s="82">
        <f>IF($O857="Income",$M857*'Lookup Values'!$H$3,$M857*'Lookup Values'!$H$2)</f>
        <v>5.0024999999999995</v>
      </c>
      <c r="O857" s="80" t="str">
        <f t="shared" si="69"/>
        <v>Expense</v>
      </c>
    </row>
    <row r="858" spans="1:15" x14ac:dyDescent="0.25">
      <c r="A858" s="80">
        <v>857</v>
      </c>
      <c r="B858" s="81">
        <v>40910</v>
      </c>
      <c r="C858" s="64">
        <f t="shared" si="65"/>
        <v>2012</v>
      </c>
      <c r="D858" s="64">
        <f t="shared" si="66"/>
        <v>1</v>
      </c>
      <c r="E858" s="64" t="str">
        <f>VLOOKUP($D858,'Lookup Values'!$A$2:$B$13,2)</f>
        <v>Jan</v>
      </c>
      <c r="F858" s="64">
        <f t="shared" si="67"/>
        <v>2</v>
      </c>
      <c r="G858" s="64">
        <f t="shared" si="68"/>
        <v>2</v>
      </c>
      <c r="H858" s="64" t="str">
        <f>VLOOKUP($G858, 'Lookup Values'!$D$2:$E$8, 2)</f>
        <v>Mon</v>
      </c>
      <c r="I858" s="80" t="s">
        <v>8</v>
      </c>
      <c r="J858" s="80" t="s">
        <v>9</v>
      </c>
      <c r="K858" s="80" t="s">
        <v>7</v>
      </c>
      <c r="L858" s="80" t="s">
        <v>10</v>
      </c>
      <c r="M858" s="82">
        <v>430</v>
      </c>
      <c r="N858" s="82">
        <f>IF($O858="Income",$M858*'Lookup Values'!$H$3,$M858*'Lookup Values'!$H$2)</f>
        <v>37.087499999999999</v>
      </c>
      <c r="O858" s="80" t="str">
        <f t="shared" si="69"/>
        <v>Expense</v>
      </c>
    </row>
    <row r="859" spans="1:15" x14ac:dyDescent="0.25">
      <c r="A859" s="80">
        <v>858</v>
      </c>
      <c r="B859" s="81">
        <v>40911</v>
      </c>
      <c r="C859" s="64">
        <f t="shared" si="65"/>
        <v>2012</v>
      </c>
      <c r="D859" s="64">
        <f t="shared" si="66"/>
        <v>1</v>
      </c>
      <c r="E859" s="64" t="str">
        <f>VLOOKUP($D859,'Lookup Values'!$A$2:$B$13,2)</f>
        <v>Jan</v>
      </c>
      <c r="F859" s="64">
        <f t="shared" si="67"/>
        <v>3</v>
      </c>
      <c r="G859" s="64">
        <f t="shared" si="68"/>
        <v>3</v>
      </c>
      <c r="H859" s="64" t="str">
        <f>VLOOKUP($G859, 'Lookup Values'!$D$2:$E$8, 2)</f>
        <v>Tue</v>
      </c>
      <c r="I859" s="80" t="s">
        <v>18</v>
      </c>
      <c r="J859" s="80" t="s">
        <v>19</v>
      </c>
      <c r="K859" s="80" t="s">
        <v>17</v>
      </c>
      <c r="L859" s="80" t="s">
        <v>23</v>
      </c>
      <c r="M859" s="82">
        <v>219</v>
      </c>
      <c r="N859" s="82">
        <f>IF($O859="Income",$M859*'Lookup Values'!$H$3,$M859*'Lookup Values'!$H$2)</f>
        <v>18.888749999999998</v>
      </c>
      <c r="O859" s="80" t="str">
        <f t="shared" si="69"/>
        <v>Expense</v>
      </c>
    </row>
    <row r="860" spans="1:15" x14ac:dyDescent="0.25">
      <c r="A860" s="80">
        <v>859</v>
      </c>
      <c r="B860" s="81">
        <v>40913</v>
      </c>
      <c r="C860" s="64">
        <f t="shared" si="65"/>
        <v>2012</v>
      </c>
      <c r="D860" s="64">
        <f t="shared" si="66"/>
        <v>1</v>
      </c>
      <c r="E860" s="64" t="str">
        <f>VLOOKUP($D860,'Lookup Values'!$A$2:$B$13,2)</f>
        <v>Jan</v>
      </c>
      <c r="F860" s="64">
        <f t="shared" si="67"/>
        <v>5</v>
      </c>
      <c r="G860" s="64">
        <f t="shared" si="68"/>
        <v>5</v>
      </c>
      <c r="H860" s="64" t="str">
        <f>VLOOKUP($G860, 'Lookup Values'!$D$2:$E$8, 2)</f>
        <v>Thu</v>
      </c>
      <c r="I860" s="80" t="s">
        <v>27</v>
      </c>
      <c r="J860" s="80" t="s">
        <v>28</v>
      </c>
      <c r="K860" s="80" t="s">
        <v>26</v>
      </c>
      <c r="L860" s="80" t="s">
        <v>10</v>
      </c>
      <c r="M860" s="82">
        <v>437</v>
      </c>
      <c r="N860" s="82">
        <f>IF($O860="Income",$M860*'Lookup Values'!$H$3,$M860*'Lookup Values'!$H$2)</f>
        <v>37.691249999999997</v>
      </c>
      <c r="O860" s="80" t="str">
        <f t="shared" si="69"/>
        <v>Expense</v>
      </c>
    </row>
    <row r="861" spans="1:15" x14ac:dyDescent="0.25">
      <c r="A861" s="80">
        <v>860</v>
      </c>
      <c r="B861" s="81">
        <v>40916</v>
      </c>
      <c r="C861" s="64">
        <f t="shared" si="65"/>
        <v>2012</v>
      </c>
      <c r="D861" s="64">
        <f t="shared" si="66"/>
        <v>1</v>
      </c>
      <c r="E861" s="64" t="str">
        <f>VLOOKUP($D861,'Lookup Values'!$A$2:$B$13,2)</f>
        <v>Jan</v>
      </c>
      <c r="F861" s="64">
        <f t="shared" si="67"/>
        <v>8</v>
      </c>
      <c r="G861" s="64">
        <f t="shared" si="68"/>
        <v>1</v>
      </c>
      <c r="H861" s="64" t="str">
        <f>VLOOKUP($G861, 'Lookup Values'!$D$2:$E$8, 2)</f>
        <v>Sun</v>
      </c>
      <c r="I861" s="80" t="s">
        <v>15</v>
      </c>
      <c r="J861" s="80" t="s">
        <v>16</v>
      </c>
      <c r="K861" s="80" t="s">
        <v>14</v>
      </c>
      <c r="L861" s="80" t="s">
        <v>10</v>
      </c>
      <c r="M861" s="82">
        <v>242</v>
      </c>
      <c r="N861" s="82">
        <f>IF($O861="Income",$M861*'Lookup Values'!$H$3,$M861*'Lookup Values'!$H$2)</f>
        <v>20.872499999999999</v>
      </c>
      <c r="O861" s="80" t="str">
        <f t="shared" si="69"/>
        <v>Expense</v>
      </c>
    </row>
    <row r="862" spans="1:15" x14ac:dyDescent="0.25">
      <c r="A862" s="80">
        <v>861</v>
      </c>
      <c r="B862" s="81">
        <v>40921</v>
      </c>
      <c r="C862" s="64">
        <f t="shared" si="65"/>
        <v>2012</v>
      </c>
      <c r="D862" s="64">
        <f t="shared" si="66"/>
        <v>1</v>
      </c>
      <c r="E862" s="64" t="str">
        <f>VLOOKUP($D862,'Lookup Values'!$A$2:$B$13,2)</f>
        <v>Jan</v>
      </c>
      <c r="F862" s="64">
        <f t="shared" si="67"/>
        <v>13</v>
      </c>
      <c r="G862" s="64">
        <f t="shared" si="68"/>
        <v>6</v>
      </c>
      <c r="H862" s="64" t="str">
        <f>VLOOKUP($G862, 'Lookup Values'!$D$2:$E$8, 2)</f>
        <v>Fri</v>
      </c>
      <c r="I862" s="80" t="s">
        <v>27</v>
      </c>
      <c r="J862" s="80" t="s">
        <v>28</v>
      </c>
      <c r="K862" s="80" t="s">
        <v>26</v>
      </c>
      <c r="L862" s="80" t="s">
        <v>20</v>
      </c>
      <c r="M862" s="82">
        <v>435</v>
      </c>
      <c r="N862" s="82">
        <f>IF($O862="Income",$M862*'Lookup Values'!$H$3,$M862*'Lookup Values'!$H$2)</f>
        <v>37.518749999999997</v>
      </c>
      <c r="O862" s="80" t="str">
        <f t="shared" si="69"/>
        <v>Expense</v>
      </c>
    </row>
    <row r="863" spans="1:15" x14ac:dyDescent="0.25">
      <c r="A863" s="80">
        <v>862</v>
      </c>
      <c r="B863" s="81">
        <v>40922</v>
      </c>
      <c r="C863" s="64">
        <f t="shared" si="65"/>
        <v>2012</v>
      </c>
      <c r="D863" s="64">
        <f t="shared" si="66"/>
        <v>1</v>
      </c>
      <c r="E863" s="64" t="str">
        <f>VLOOKUP($D863,'Lookup Values'!$A$2:$B$13,2)</f>
        <v>Jan</v>
      </c>
      <c r="F863" s="64">
        <f t="shared" si="67"/>
        <v>14</v>
      </c>
      <c r="G863" s="64">
        <f t="shared" si="68"/>
        <v>7</v>
      </c>
      <c r="H863" s="64" t="str">
        <f>VLOOKUP($G863, 'Lookup Values'!$D$2:$E$8, 2)</f>
        <v>Sat</v>
      </c>
      <c r="I863" s="80" t="s">
        <v>18</v>
      </c>
      <c r="J863" s="80" t="s">
        <v>30</v>
      </c>
      <c r="K863" s="80" t="s">
        <v>29</v>
      </c>
      <c r="L863" s="80" t="s">
        <v>20</v>
      </c>
      <c r="M863" s="82">
        <v>449</v>
      </c>
      <c r="N863" s="82">
        <f>IF($O863="Income",$M863*'Lookup Values'!$H$3,$M863*'Lookup Values'!$H$2)</f>
        <v>38.72625</v>
      </c>
      <c r="O863" s="80" t="str">
        <f t="shared" si="69"/>
        <v>Expense</v>
      </c>
    </row>
    <row r="864" spans="1:15" x14ac:dyDescent="0.25">
      <c r="A864" s="80">
        <v>863</v>
      </c>
      <c r="B864" s="81">
        <v>40928</v>
      </c>
      <c r="C864" s="64">
        <f t="shared" si="65"/>
        <v>2012</v>
      </c>
      <c r="D864" s="64">
        <f t="shared" si="66"/>
        <v>1</v>
      </c>
      <c r="E864" s="64" t="str">
        <f>VLOOKUP($D864,'Lookup Values'!$A$2:$B$13,2)</f>
        <v>Jan</v>
      </c>
      <c r="F864" s="64">
        <f t="shared" si="67"/>
        <v>20</v>
      </c>
      <c r="G864" s="64">
        <f t="shared" si="68"/>
        <v>6</v>
      </c>
      <c r="H864" s="64" t="str">
        <f>VLOOKUP($G864, 'Lookup Values'!$D$2:$E$8, 2)</f>
        <v>Fri</v>
      </c>
      <c r="I864" s="80" t="s">
        <v>39</v>
      </c>
      <c r="J864" s="80" t="s">
        <v>40</v>
      </c>
      <c r="K864" s="80" t="s">
        <v>38</v>
      </c>
      <c r="L864" s="80" t="s">
        <v>10</v>
      </c>
      <c r="M864" s="82">
        <v>67</v>
      </c>
      <c r="N864" s="82">
        <f>IF($O864="Income",$M864*'Lookup Values'!$H$3,$M864*'Lookup Values'!$H$2)</f>
        <v>5.7787499999999996</v>
      </c>
      <c r="O864" s="80" t="str">
        <f t="shared" si="69"/>
        <v>Expense</v>
      </c>
    </row>
    <row r="865" spans="1:15" x14ac:dyDescent="0.25">
      <c r="A865" s="80">
        <v>864</v>
      </c>
      <c r="B865" s="81">
        <v>40934</v>
      </c>
      <c r="C865" s="64">
        <f t="shared" si="65"/>
        <v>2012</v>
      </c>
      <c r="D865" s="64">
        <f t="shared" si="66"/>
        <v>1</v>
      </c>
      <c r="E865" s="64" t="str">
        <f>VLOOKUP($D865,'Lookup Values'!$A$2:$B$13,2)</f>
        <v>Jan</v>
      </c>
      <c r="F865" s="64">
        <f t="shared" si="67"/>
        <v>26</v>
      </c>
      <c r="G865" s="64">
        <f t="shared" si="68"/>
        <v>5</v>
      </c>
      <c r="H865" s="64" t="str">
        <f>VLOOKUP($G865, 'Lookup Values'!$D$2:$E$8, 2)</f>
        <v>Thu</v>
      </c>
      <c r="I865" s="80" t="s">
        <v>27</v>
      </c>
      <c r="J865" s="80" t="s">
        <v>28</v>
      </c>
      <c r="K865" s="80" t="s">
        <v>26</v>
      </c>
      <c r="L865" s="80" t="s">
        <v>23</v>
      </c>
      <c r="M865" s="82">
        <v>422</v>
      </c>
      <c r="N865" s="82">
        <f>IF($O865="Income",$M865*'Lookup Values'!$H$3,$M865*'Lookup Values'!$H$2)</f>
        <v>36.397499999999994</v>
      </c>
      <c r="O865" s="80" t="str">
        <f t="shared" si="69"/>
        <v>Expense</v>
      </c>
    </row>
    <row r="866" spans="1:15" x14ac:dyDescent="0.25">
      <c r="A866" s="80">
        <v>865</v>
      </c>
      <c r="B866" s="81">
        <v>40935</v>
      </c>
      <c r="C866" s="64">
        <f t="shared" si="65"/>
        <v>2012</v>
      </c>
      <c r="D866" s="64">
        <f t="shared" si="66"/>
        <v>1</v>
      </c>
      <c r="E866" s="64" t="str">
        <f>VLOOKUP($D866,'Lookup Values'!$A$2:$B$13,2)</f>
        <v>Jan</v>
      </c>
      <c r="F866" s="64">
        <f t="shared" si="67"/>
        <v>27</v>
      </c>
      <c r="G866" s="64">
        <f t="shared" si="68"/>
        <v>6</v>
      </c>
      <c r="H866" s="64" t="str">
        <f>VLOOKUP($G866, 'Lookup Values'!$D$2:$E$8, 2)</f>
        <v>Fri</v>
      </c>
      <c r="I866" s="80" t="s">
        <v>27</v>
      </c>
      <c r="J866" s="80" t="s">
        <v>28</v>
      </c>
      <c r="K866" s="80" t="s">
        <v>26</v>
      </c>
      <c r="L866" s="80" t="s">
        <v>20</v>
      </c>
      <c r="M866" s="82">
        <v>253</v>
      </c>
      <c r="N866" s="82">
        <f>IF($O866="Income",$M866*'Lookup Values'!$H$3,$M866*'Lookup Values'!$H$2)</f>
        <v>21.821249999999999</v>
      </c>
      <c r="O866" s="80" t="str">
        <f t="shared" si="69"/>
        <v>Expense</v>
      </c>
    </row>
    <row r="867" spans="1:15" x14ac:dyDescent="0.25">
      <c r="A867" s="80">
        <v>866</v>
      </c>
      <c r="B867" s="81">
        <v>40936</v>
      </c>
      <c r="C867" s="64">
        <f t="shared" si="65"/>
        <v>2012</v>
      </c>
      <c r="D867" s="64">
        <f t="shared" si="66"/>
        <v>1</v>
      </c>
      <c r="E867" s="64" t="str">
        <f>VLOOKUP($D867,'Lookup Values'!$A$2:$B$13,2)</f>
        <v>Jan</v>
      </c>
      <c r="F867" s="64">
        <f t="shared" si="67"/>
        <v>28</v>
      </c>
      <c r="G867" s="64">
        <f t="shared" si="68"/>
        <v>7</v>
      </c>
      <c r="H867" s="64" t="str">
        <f>VLOOKUP($G867, 'Lookup Values'!$D$2:$E$8, 2)</f>
        <v>Sat</v>
      </c>
      <c r="I867" s="80" t="s">
        <v>47</v>
      </c>
      <c r="J867" s="80" t="s">
        <v>80</v>
      </c>
      <c r="K867" s="80" t="s">
        <v>81</v>
      </c>
      <c r="L867" s="80" t="s">
        <v>20</v>
      </c>
      <c r="M867" s="82">
        <v>156</v>
      </c>
      <c r="N867" s="82">
        <f>IF($O867="Income",$M867*'Lookup Values'!$H$3,$M867*'Lookup Values'!$H$2)</f>
        <v>59.28</v>
      </c>
      <c r="O867" s="80" t="str">
        <f t="shared" si="69"/>
        <v>Income</v>
      </c>
    </row>
    <row r="868" spans="1:15" x14ac:dyDescent="0.25">
      <c r="A868" s="80">
        <v>867</v>
      </c>
      <c r="B868" s="81">
        <v>40938</v>
      </c>
      <c r="C868" s="64">
        <f t="shared" si="65"/>
        <v>2012</v>
      </c>
      <c r="D868" s="64">
        <f t="shared" si="66"/>
        <v>1</v>
      </c>
      <c r="E868" s="64" t="str">
        <f>VLOOKUP($D868,'Lookup Values'!$A$2:$B$13,2)</f>
        <v>Jan</v>
      </c>
      <c r="F868" s="64">
        <f t="shared" si="67"/>
        <v>30</v>
      </c>
      <c r="G868" s="64">
        <f t="shared" si="68"/>
        <v>2</v>
      </c>
      <c r="H868" s="64" t="str">
        <f>VLOOKUP($G868, 'Lookup Values'!$D$2:$E$8, 2)</f>
        <v>Mon</v>
      </c>
      <c r="I868" s="80" t="s">
        <v>27</v>
      </c>
      <c r="J868" s="80" t="s">
        <v>28</v>
      </c>
      <c r="K868" s="80" t="s">
        <v>26</v>
      </c>
      <c r="L868" s="80" t="s">
        <v>23</v>
      </c>
      <c r="M868" s="82">
        <v>79</v>
      </c>
      <c r="N868" s="82">
        <f>IF($O868="Income",$M868*'Lookup Values'!$H$3,$M868*'Lookup Values'!$H$2)</f>
        <v>6.8137499999999998</v>
      </c>
      <c r="O868" s="80" t="str">
        <f t="shared" si="69"/>
        <v>Expense</v>
      </c>
    </row>
    <row r="869" spans="1:15" x14ac:dyDescent="0.25">
      <c r="A869" s="80">
        <v>868</v>
      </c>
      <c r="B869" s="81">
        <v>40939</v>
      </c>
      <c r="C869" s="64">
        <f t="shared" si="65"/>
        <v>2012</v>
      </c>
      <c r="D869" s="64">
        <f t="shared" si="66"/>
        <v>1</v>
      </c>
      <c r="E869" s="64" t="str">
        <f>VLOOKUP($D869,'Lookup Values'!$A$2:$B$13,2)</f>
        <v>Jan</v>
      </c>
      <c r="F869" s="64">
        <f t="shared" si="67"/>
        <v>31</v>
      </c>
      <c r="G869" s="64">
        <f t="shared" si="68"/>
        <v>3</v>
      </c>
      <c r="H869" s="64" t="str">
        <f>VLOOKUP($G869, 'Lookup Values'!$D$2:$E$8, 2)</f>
        <v>Tue</v>
      </c>
      <c r="I869" s="80" t="s">
        <v>27</v>
      </c>
      <c r="J869" s="80" t="s">
        <v>28</v>
      </c>
      <c r="K869" s="80" t="s">
        <v>26</v>
      </c>
      <c r="L869" s="80" t="s">
        <v>23</v>
      </c>
      <c r="M869" s="82">
        <v>58</v>
      </c>
      <c r="N869" s="82">
        <f>IF($O869="Income",$M869*'Lookup Values'!$H$3,$M869*'Lookup Values'!$H$2)</f>
        <v>5.0024999999999995</v>
      </c>
      <c r="O869" s="80" t="str">
        <f t="shared" si="69"/>
        <v>Expense</v>
      </c>
    </row>
    <row r="870" spans="1:15" x14ac:dyDescent="0.25">
      <c r="A870" s="80">
        <v>869</v>
      </c>
      <c r="B870" s="81">
        <v>40940</v>
      </c>
      <c r="C870" s="64">
        <f t="shared" si="65"/>
        <v>2012</v>
      </c>
      <c r="D870" s="64">
        <f t="shared" si="66"/>
        <v>2</v>
      </c>
      <c r="E870" s="64" t="str">
        <f>VLOOKUP($D870,'Lookup Values'!$A$2:$B$13,2)</f>
        <v>Feb</v>
      </c>
      <c r="F870" s="64">
        <f t="shared" si="67"/>
        <v>1</v>
      </c>
      <c r="G870" s="64">
        <f t="shared" si="68"/>
        <v>4</v>
      </c>
      <c r="H870" s="64" t="str">
        <f>VLOOKUP($G870, 'Lookup Values'!$D$2:$E$8, 2)</f>
        <v>Wed</v>
      </c>
      <c r="I870" s="80" t="s">
        <v>18</v>
      </c>
      <c r="J870" s="80" t="s">
        <v>19</v>
      </c>
      <c r="K870" s="80" t="s">
        <v>17</v>
      </c>
      <c r="L870" s="80" t="s">
        <v>10</v>
      </c>
      <c r="M870" s="82">
        <v>487</v>
      </c>
      <c r="N870" s="82">
        <f>IF($O870="Income",$M870*'Lookup Values'!$H$3,$M870*'Lookup Values'!$H$2)</f>
        <v>42.003749999999997</v>
      </c>
      <c r="O870" s="80" t="str">
        <f t="shared" si="69"/>
        <v>Expense</v>
      </c>
    </row>
    <row r="871" spans="1:15" x14ac:dyDescent="0.25">
      <c r="A871" s="80">
        <v>870</v>
      </c>
      <c r="B871" s="81">
        <v>40943</v>
      </c>
      <c r="C871" s="64">
        <f t="shared" si="65"/>
        <v>2012</v>
      </c>
      <c r="D871" s="64">
        <f t="shared" si="66"/>
        <v>2</v>
      </c>
      <c r="E871" s="64" t="str">
        <f>VLOOKUP($D871,'Lookup Values'!$A$2:$B$13,2)</f>
        <v>Feb</v>
      </c>
      <c r="F871" s="64">
        <f t="shared" si="67"/>
        <v>4</v>
      </c>
      <c r="G871" s="64">
        <f t="shared" si="68"/>
        <v>7</v>
      </c>
      <c r="H871" s="64" t="str">
        <f>VLOOKUP($G871, 'Lookup Values'!$D$2:$E$8, 2)</f>
        <v>Sat</v>
      </c>
      <c r="I871" s="80" t="s">
        <v>39</v>
      </c>
      <c r="J871" s="80" t="s">
        <v>40</v>
      </c>
      <c r="K871" s="80" t="s">
        <v>38</v>
      </c>
      <c r="L871" s="80" t="s">
        <v>23</v>
      </c>
      <c r="M871" s="82">
        <v>439</v>
      </c>
      <c r="N871" s="82">
        <f>IF($O871="Income",$M871*'Lookup Values'!$H$3,$M871*'Lookup Values'!$H$2)</f>
        <v>37.863749999999996</v>
      </c>
      <c r="O871" s="80" t="str">
        <f t="shared" si="69"/>
        <v>Expense</v>
      </c>
    </row>
    <row r="872" spans="1:15" x14ac:dyDescent="0.25">
      <c r="A872" s="80">
        <v>871</v>
      </c>
      <c r="B872" s="81">
        <v>40943</v>
      </c>
      <c r="C872" s="64">
        <f t="shared" si="65"/>
        <v>2012</v>
      </c>
      <c r="D872" s="64">
        <f t="shared" si="66"/>
        <v>2</v>
      </c>
      <c r="E872" s="64" t="str">
        <f>VLOOKUP($D872,'Lookup Values'!$A$2:$B$13,2)</f>
        <v>Feb</v>
      </c>
      <c r="F872" s="64">
        <f t="shared" si="67"/>
        <v>4</v>
      </c>
      <c r="G872" s="64">
        <f t="shared" si="68"/>
        <v>7</v>
      </c>
      <c r="H872" s="64" t="str">
        <f>VLOOKUP($G872, 'Lookup Values'!$D$2:$E$8, 2)</f>
        <v>Sat</v>
      </c>
      <c r="I872" s="80" t="s">
        <v>32</v>
      </c>
      <c r="J872" s="80" t="s">
        <v>33</v>
      </c>
      <c r="K872" s="80" t="s">
        <v>31</v>
      </c>
      <c r="L872" s="80" t="s">
        <v>20</v>
      </c>
      <c r="M872" s="82">
        <v>498</v>
      </c>
      <c r="N872" s="82">
        <f>IF($O872="Income",$M872*'Lookup Values'!$H$3,$M872*'Lookup Values'!$H$2)</f>
        <v>42.952499999999993</v>
      </c>
      <c r="O872" s="80" t="str">
        <f t="shared" si="69"/>
        <v>Expense</v>
      </c>
    </row>
    <row r="873" spans="1:15" x14ac:dyDescent="0.25">
      <c r="A873" s="80">
        <v>872</v>
      </c>
      <c r="B873" s="81">
        <v>40944</v>
      </c>
      <c r="C873" s="64">
        <f t="shared" si="65"/>
        <v>2012</v>
      </c>
      <c r="D873" s="64">
        <f t="shared" si="66"/>
        <v>2</v>
      </c>
      <c r="E873" s="64" t="str">
        <f>VLOOKUP($D873,'Lookup Values'!$A$2:$B$13,2)</f>
        <v>Feb</v>
      </c>
      <c r="F873" s="64">
        <f t="shared" si="67"/>
        <v>5</v>
      </c>
      <c r="G873" s="64">
        <f t="shared" si="68"/>
        <v>1</v>
      </c>
      <c r="H873" s="64" t="str">
        <f>VLOOKUP($G873, 'Lookup Values'!$D$2:$E$8, 2)</f>
        <v>Sun</v>
      </c>
      <c r="I873" s="80" t="s">
        <v>12</v>
      </c>
      <c r="J873" s="80" t="s">
        <v>37</v>
      </c>
      <c r="K873" s="80" t="s">
        <v>36</v>
      </c>
      <c r="L873" s="80" t="s">
        <v>20</v>
      </c>
      <c r="M873" s="82">
        <v>164</v>
      </c>
      <c r="N873" s="82">
        <f>IF($O873="Income",$M873*'Lookup Values'!$H$3,$M873*'Lookup Values'!$H$2)</f>
        <v>14.145</v>
      </c>
      <c r="O873" s="80" t="str">
        <f t="shared" si="69"/>
        <v>Expense</v>
      </c>
    </row>
    <row r="874" spans="1:15" x14ac:dyDescent="0.25">
      <c r="A874" s="80">
        <v>873</v>
      </c>
      <c r="B874" s="81">
        <v>40945</v>
      </c>
      <c r="C874" s="64">
        <f t="shared" si="65"/>
        <v>2012</v>
      </c>
      <c r="D874" s="64">
        <f t="shared" si="66"/>
        <v>2</v>
      </c>
      <c r="E874" s="64" t="str">
        <f>VLOOKUP($D874,'Lookup Values'!$A$2:$B$13,2)</f>
        <v>Feb</v>
      </c>
      <c r="F874" s="64">
        <f t="shared" si="67"/>
        <v>6</v>
      </c>
      <c r="G874" s="64">
        <f t="shared" si="68"/>
        <v>2</v>
      </c>
      <c r="H874" s="64" t="str">
        <f>VLOOKUP($G874, 'Lookup Values'!$D$2:$E$8, 2)</f>
        <v>Mon</v>
      </c>
      <c r="I874" s="80" t="s">
        <v>12</v>
      </c>
      <c r="J874" s="80" t="s">
        <v>37</v>
      </c>
      <c r="K874" s="80" t="s">
        <v>36</v>
      </c>
      <c r="L874" s="80" t="s">
        <v>23</v>
      </c>
      <c r="M874" s="82">
        <v>104</v>
      </c>
      <c r="N874" s="82">
        <f>IF($O874="Income",$M874*'Lookup Values'!$H$3,$M874*'Lookup Values'!$H$2)</f>
        <v>8.9699999999999989</v>
      </c>
      <c r="O874" s="80" t="str">
        <f t="shared" si="69"/>
        <v>Expense</v>
      </c>
    </row>
    <row r="875" spans="1:15" x14ac:dyDescent="0.25">
      <c r="A875" s="80">
        <v>874</v>
      </c>
      <c r="B875" s="81">
        <v>40948</v>
      </c>
      <c r="C875" s="64">
        <f t="shared" si="65"/>
        <v>2012</v>
      </c>
      <c r="D875" s="64">
        <f t="shared" si="66"/>
        <v>2</v>
      </c>
      <c r="E875" s="64" t="str">
        <f>VLOOKUP($D875,'Lookup Values'!$A$2:$B$13,2)</f>
        <v>Feb</v>
      </c>
      <c r="F875" s="64">
        <f t="shared" si="67"/>
        <v>9</v>
      </c>
      <c r="G875" s="64">
        <f t="shared" si="68"/>
        <v>5</v>
      </c>
      <c r="H875" s="64" t="str">
        <f>VLOOKUP($G875, 'Lookup Values'!$D$2:$E$8, 2)</f>
        <v>Thu</v>
      </c>
      <c r="I875" s="80" t="s">
        <v>32</v>
      </c>
      <c r="J875" s="80" t="s">
        <v>33</v>
      </c>
      <c r="K875" s="80" t="s">
        <v>31</v>
      </c>
      <c r="L875" s="80" t="s">
        <v>10</v>
      </c>
      <c r="M875" s="82">
        <v>163</v>
      </c>
      <c r="N875" s="82">
        <f>IF($O875="Income",$M875*'Lookup Values'!$H$3,$M875*'Lookup Values'!$H$2)</f>
        <v>14.058749999999998</v>
      </c>
      <c r="O875" s="80" t="str">
        <f t="shared" si="69"/>
        <v>Expense</v>
      </c>
    </row>
    <row r="876" spans="1:15" x14ac:dyDescent="0.25">
      <c r="A876" s="80">
        <v>875</v>
      </c>
      <c r="B876" s="81">
        <v>40950</v>
      </c>
      <c r="C876" s="64">
        <f t="shared" si="65"/>
        <v>2012</v>
      </c>
      <c r="D876" s="64">
        <f t="shared" si="66"/>
        <v>2</v>
      </c>
      <c r="E876" s="64" t="str">
        <f>VLOOKUP($D876,'Lookup Values'!$A$2:$B$13,2)</f>
        <v>Feb</v>
      </c>
      <c r="F876" s="64">
        <f t="shared" si="67"/>
        <v>11</v>
      </c>
      <c r="G876" s="64">
        <f t="shared" si="68"/>
        <v>7</v>
      </c>
      <c r="H876" s="64" t="str">
        <f>VLOOKUP($G876, 'Lookup Values'!$D$2:$E$8, 2)</f>
        <v>Sat</v>
      </c>
      <c r="I876" s="80" t="s">
        <v>39</v>
      </c>
      <c r="J876" s="80" t="s">
        <v>40</v>
      </c>
      <c r="K876" s="80" t="s">
        <v>38</v>
      </c>
      <c r="L876" s="80" t="s">
        <v>23</v>
      </c>
      <c r="M876" s="82">
        <v>266</v>
      </c>
      <c r="N876" s="82">
        <f>IF($O876="Income",$M876*'Lookup Values'!$H$3,$M876*'Lookup Values'!$H$2)</f>
        <v>22.942499999999999</v>
      </c>
      <c r="O876" s="80" t="str">
        <f t="shared" si="69"/>
        <v>Expense</v>
      </c>
    </row>
    <row r="877" spans="1:15" x14ac:dyDescent="0.25">
      <c r="A877" s="80">
        <v>876</v>
      </c>
      <c r="B877" s="81">
        <v>40950</v>
      </c>
      <c r="C877" s="64">
        <f t="shared" si="65"/>
        <v>2012</v>
      </c>
      <c r="D877" s="64">
        <f t="shared" si="66"/>
        <v>2</v>
      </c>
      <c r="E877" s="64" t="str">
        <f>VLOOKUP($D877,'Lookup Values'!$A$2:$B$13,2)</f>
        <v>Feb</v>
      </c>
      <c r="F877" s="64">
        <f t="shared" si="67"/>
        <v>11</v>
      </c>
      <c r="G877" s="64">
        <f t="shared" si="68"/>
        <v>7</v>
      </c>
      <c r="H877" s="64" t="str">
        <f>VLOOKUP($G877, 'Lookup Values'!$D$2:$E$8, 2)</f>
        <v>Sat</v>
      </c>
      <c r="I877" s="80" t="s">
        <v>32</v>
      </c>
      <c r="J877" s="80" t="s">
        <v>33</v>
      </c>
      <c r="K877" s="80" t="s">
        <v>31</v>
      </c>
      <c r="L877" s="80" t="s">
        <v>23</v>
      </c>
      <c r="M877" s="82">
        <v>302</v>
      </c>
      <c r="N877" s="82">
        <f>IF($O877="Income",$M877*'Lookup Values'!$H$3,$M877*'Lookup Values'!$H$2)</f>
        <v>26.047499999999999</v>
      </c>
      <c r="O877" s="80" t="str">
        <f t="shared" si="69"/>
        <v>Expense</v>
      </c>
    </row>
    <row r="878" spans="1:15" x14ac:dyDescent="0.25">
      <c r="A878" s="80">
        <v>877</v>
      </c>
      <c r="B878" s="81">
        <v>40953</v>
      </c>
      <c r="C878" s="64">
        <f t="shared" si="65"/>
        <v>2012</v>
      </c>
      <c r="D878" s="64">
        <f t="shared" si="66"/>
        <v>2</v>
      </c>
      <c r="E878" s="64" t="str">
        <f>VLOOKUP($D878,'Lookup Values'!$A$2:$B$13,2)</f>
        <v>Feb</v>
      </c>
      <c r="F878" s="64">
        <f t="shared" si="67"/>
        <v>14</v>
      </c>
      <c r="G878" s="64">
        <f t="shared" si="68"/>
        <v>3</v>
      </c>
      <c r="H878" s="64" t="str">
        <f>VLOOKUP($G878, 'Lookup Values'!$D$2:$E$8, 2)</f>
        <v>Tue</v>
      </c>
      <c r="I878" s="80" t="s">
        <v>47</v>
      </c>
      <c r="J878" s="80" t="s">
        <v>78</v>
      </c>
      <c r="K878" s="80" t="s">
        <v>79</v>
      </c>
      <c r="L878" s="80" t="s">
        <v>23</v>
      </c>
      <c r="M878" s="82">
        <v>32</v>
      </c>
      <c r="N878" s="82">
        <f>IF($O878="Income",$M878*'Lookup Values'!$H$3,$M878*'Lookup Values'!$H$2)</f>
        <v>12.16</v>
      </c>
      <c r="O878" s="80" t="str">
        <f t="shared" si="69"/>
        <v>Income</v>
      </c>
    </row>
    <row r="879" spans="1:15" x14ac:dyDescent="0.25">
      <c r="A879" s="80">
        <v>878</v>
      </c>
      <c r="B879" s="81">
        <v>40953</v>
      </c>
      <c r="C879" s="64">
        <f t="shared" si="65"/>
        <v>2012</v>
      </c>
      <c r="D879" s="64">
        <f t="shared" si="66"/>
        <v>2</v>
      </c>
      <c r="E879" s="64" t="str">
        <f>VLOOKUP($D879,'Lookup Values'!$A$2:$B$13,2)</f>
        <v>Feb</v>
      </c>
      <c r="F879" s="64">
        <f t="shared" si="67"/>
        <v>14</v>
      </c>
      <c r="G879" s="64">
        <f t="shared" si="68"/>
        <v>3</v>
      </c>
      <c r="H879" s="64" t="str">
        <f>VLOOKUP($G879, 'Lookup Values'!$D$2:$E$8, 2)</f>
        <v>Tue</v>
      </c>
      <c r="I879" s="80" t="s">
        <v>47</v>
      </c>
      <c r="J879" s="80" t="s">
        <v>76</v>
      </c>
      <c r="K879" s="80" t="s">
        <v>77</v>
      </c>
      <c r="L879" s="80" t="s">
        <v>23</v>
      </c>
      <c r="M879" s="82">
        <v>477</v>
      </c>
      <c r="N879" s="82">
        <f>IF($O879="Income",$M879*'Lookup Values'!$H$3,$M879*'Lookup Values'!$H$2)</f>
        <v>181.26</v>
      </c>
      <c r="O879" s="80" t="str">
        <f t="shared" si="69"/>
        <v>Income</v>
      </c>
    </row>
    <row r="880" spans="1:15" x14ac:dyDescent="0.25">
      <c r="A880" s="80">
        <v>879</v>
      </c>
      <c r="B880" s="81">
        <v>40953</v>
      </c>
      <c r="C880" s="64">
        <f t="shared" si="65"/>
        <v>2012</v>
      </c>
      <c r="D880" s="64">
        <f t="shared" si="66"/>
        <v>2</v>
      </c>
      <c r="E880" s="64" t="str">
        <f>VLOOKUP($D880,'Lookup Values'!$A$2:$B$13,2)</f>
        <v>Feb</v>
      </c>
      <c r="F880" s="64">
        <f t="shared" si="67"/>
        <v>14</v>
      </c>
      <c r="G880" s="64">
        <f t="shared" si="68"/>
        <v>3</v>
      </c>
      <c r="H880" s="64" t="str">
        <f>VLOOKUP($G880, 'Lookup Values'!$D$2:$E$8, 2)</f>
        <v>Tue</v>
      </c>
      <c r="I880" s="80" t="s">
        <v>18</v>
      </c>
      <c r="J880" s="80" t="s">
        <v>19</v>
      </c>
      <c r="K880" s="80" t="s">
        <v>17</v>
      </c>
      <c r="L880" s="80" t="s">
        <v>10</v>
      </c>
      <c r="M880" s="82">
        <v>23</v>
      </c>
      <c r="N880" s="82">
        <f>IF($O880="Income",$M880*'Lookup Values'!$H$3,$M880*'Lookup Values'!$H$2)</f>
        <v>1.9837499999999999</v>
      </c>
      <c r="O880" s="80" t="str">
        <f t="shared" si="69"/>
        <v>Expense</v>
      </c>
    </row>
    <row r="881" spans="1:15" x14ac:dyDescent="0.25">
      <c r="A881" s="80">
        <v>880</v>
      </c>
      <c r="B881" s="81">
        <v>40965</v>
      </c>
      <c r="C881" s="64">
        <f t="shared" si="65"/>
        <v>2012</v>
      </c>
      <c r="D881" s="64">
        <f t="shared" si="66"/>
        <v>2</v>
      </c>
      <c r="E881" s="64" t="str">
        <f>VLOOKUP($D881,'Lookup Values'!$A$2:$B$13,2)</f>
        <v>Feb</v>
      </c>
      <c r="F881" s="64">
        <f t="shared" si="67"/>
        <v>26</v>
      </c>
      <c r="G881" s="64">
        <f t="shared" si="68"/>
        <v>1</v>
      </c>
      <c r="H881" s="64" t="str">
        <f>VLOOKUP($G881, 'Lookup Values'!$D$2:$E$8, 2)</f>
        <v>Sun</v>
      </c>
      <c r="I881" s="80" t="s">
        <v>15</v>
      </c>
      <c r="J881" s="80" t="s">
        <v>35</v>
      </c>
      <c r="K881" s="80" t="s">
        <v>34</v>
      </c>
      <c r="L881" s="80" t="s">
        <v>20</v>
      </c>
      <c r="M881" s="82">
        <v>451</v>
      </c>
      <c r="N881" s="82">
        <f>IF($O881="Income",$M881*'Lookup Values'!$H$3,$M881*'Lookup Values'!$H$2)</f>
        <v>38.89875</v>
      </c>
      <c r="O881" s="80" t="str">
        <f t="shared" si="69"/>
        <v>Expense</v>
      </c>
    </row>
    <row r="882" spans="1:15" x14ac:dyDescent="0.25">
      <c r="A882" s="80">
        <v>881</v>
      </c>
      <c r="B882" s="81">
        <v>40966</v>
      </c>
      <c r="C882" s="64">
        <f t="shared" si="65"/>
        <v>2012</v>
      </c>
      <c r="D882" s="64">
        <f t="shared" si="66"/>
        <v>2</v>
      </c>
      <c r="E882" s="64" t="str">
        <f>VLOOKUP($D882,'Lookup Values'!$A$2:$B$13,2)</f>
        <v>Feb</v>
      </c>
      <c r="F882" s="64">
        <f t="shared" si="67"/>
        <v>27</v>
      </c>
      <c r="G882" s="64">
        <f t="shared" si="68"/>
        <v>2</v>
      </c>
      <c r="H882" s="64" t="str">
        <f>VLOOKUP($G882, 'Lookup Values'!$D$2:$E$8, 2)</f>
        <v>Mon</v>
      </c>
      <c r="I882" s="80" t="s">
        <v>47</v>
      </c>
      <c r="J882" s="80" t="s">
        <v>78</v>
      </c>
      <c r="K882" s="80" t="s">
        <v>79</v>
      </c>
      <c r="L882" s="80" t="s">
        <v>23</v>
      </c>
      <c r="M882" s="82">
        <v>351</v>
      </c>
      <c r="N882" s="82">
        <f>IF($O882="Income",$M882*'Lookup Values'!$H$3,$M882*'Lookup Values'!$H$2)</f>
        <v>133.38</v>
      </c>
      <c r="O882" s="80" t="str">
        <f t="shared" si="69"/>
        <v>Income</v>
      </c>
    </row>
    <row r="883" spans="1:15" x14ac:dyDescent="0.25">
      <c r="A883" s="80">
        <v>882</v>
      </c>
      <c r="B883" s="81">
        <v>40969</v>
      </c>
      <c r="C883" s="64">
        <f t="shared" si="65"/>
        <v>2012</v>
      </c>
      <c r="D883" s="64">
        <f t="shared" si="66"/>
        <v>3</v>
      </c>
      <c r="E883" s="64" t="str">
        <f>VLOOKUP($D883,'Lookup Values'!$A$2:$B$13,2)</f>
        <v>Mar</v>
      </c>
      <c r="F883" s="64">
        <f t="shared" si="67"/>
        <v>1</v>
      </c>
      <c r="G883" s="64">
        <f t="shared" si="68"/>
        <v>5</v>
      </c>
      <c r="H883" s="64" t="str">
        <f>VLOOKUP($G883, 'Lookup Values'!$D$2:$E$8, 2)</f>
        <v>Thu</v>
      </c>
      <c r="I883" s="80" t="s">
        <v>12</v>
      </c>
      <c r="J883" s="80" t="s">
        <v>37</v>
      </c>
      <c r="K883" s="80" t="s">
        <v>36</v>
      </c>
      <c r="L883" s="80" t="s">
        <v>10</v>
      </c>
      <c r="M883" s="82">
        <v>43</v>
      </c>
      <c r="N883" s="82">
        <f>IF($O883="Income",$M883*'Lookup Values'!$H$3,$M883*'Lookup Values'!$H$2)</f>
        <v>3.7087499999999998</v>
      </c>
      <c r="O883" s="80" t="str">
        <f t="shared" si="69"/>
        <v>Expense</v>
      </c>
    </row>
    <row r="884" spans="1:15" x14ac:dyDescent="0.25">
      <c r="A884" s="80">
        <v>883</v>
      </c>
      <c r="B884" s="81">
        <v>40970</v>
      </c>
      <c r="C884" s="64">
        <f t="shared" si="65"/>
        <v>2012</v>
      </c>
      <c r="D884" s="64">
        <f t="shared" si="66"/>
        <v>3</v>
      </c>
      <c r="E884" s="64" t="str">
        <f>VLOOKUP($D884,'Lookup Values'!$A$2:$B$13,2)</f>
        <v>Mar</v>
      </c>
      <c r="F884" s="64">
        <f t="shared" si="67"/>
        <v>2</v>
      </c>
      <c r="G884" s="64">
        <f t="shared" si="68"/>
        <v>6</v>
      </c>
      <c r="H884" s="64" t="str">
        <f>VLOOKUP($G884, 'Lookup Values'!$D$2:$E$8, 2)</f>
        <v>Fri</v>
      </c>
      <c r="I884" s="80" t="s">
        <v>18</v>
      </c>
      <c r="J884" s="80" t="s">
        <v>30</v>
      </c>
      <c r="K884" s="80" t="s">
        <v>29</v>
      </c>
      <c r="L884" s="80" t="s">
        <v>23</v>
      </c>
      <c r="M884" s="82">
        <v>39</v>
      </c>
      <c r="N884" s="82">
        <f>IF($O884="Income",$M884*'Lookup Values'!$H$3,$M884*'Lookup Values'!$H$2)</f>
        <v>3.3637499999999996</v>
      </c>
      <c r="O884" s="80" t="str">
        <f t="shared" si="69"/>
        <v>Expense</v>
      </c>
    </row>
    <row r="885" spans="1:15" x14ac:dyDescent="0.25">
      <c r="A885" s="80">
        <v>884</v>
      </c>
      <c r="B885" s="81">
        <v>40971</v>
      </c>
      <c r="C885" s="64">
        <f t="shared" si="65"/>
        <v>2012</v>
      </c>
      <c r="D885" s="64">
        <f t="shared" si="66"/>
        <v>3</v>
      </c>
      <c r="E885" s="64" t="str">
        <f>VLOOKUP($D885,'Lookup Values'!$A$2:$B$13,2)</f>
        <v>Mar</v>
      </c>
      <c r="F885" s="64">
        <f t="shared" si="67"/>
        <v>3</v>
      </c>
      <c r="G885" s="64">
        <f t="shared" si="68"/>
        <v>7</v>
      </c>
      <c r="H885" s="64" t="str">
        <f>VLOOKUP($G885, 'Lookup Values'!$D$2:$E$8, 2)</f>
        <v>Sat</v>
      </c>
      <c r="I885" s="80" t="s">
        <v>8</v>
      </c>
      <c r="J885" s="80" t="s">
        <v>9</v>
      </c>
      <c r="K885" s="80" t="s">
        <v>7</v>
      </c>
      <c r="L885" s="80" t="s">
        <v>10</v>
      </c>
      <c r="M885" s="82">
        <v>393</v>
      </c>
      <c r="N885" s="82">
        <f>IF($O885="Income",$M885*'Lookup Values'!$H$3,$M885*'Lookup Values'!$H$2)</f>
        <v>33.896249999999995</v>
      </c>
      <c r="O885" s="80" t="str">
        <f t="shared" si="69"/>
        <v>Expense</v>
      </c>
    </row>
    <row r="886" spans="1:15" x14ac:dyDescent="0.25">
      <c r="A886" s="80">
        <v>885</v>
      </c>
      <c r="B886" s="81">
        <v>40975</v>
      </c>
      <c r="C886" s="64">
        <f t="shared" si="65"/>
        <v>2012</v>
      </c>
      <c r="D886" s="64">
        <f t="shared" si="66"/>
        <v>3</v>
      </c>
      <c r="E886" s="64" t="str">
        <f>VLOOKUP($D886,'Lookup Values'!$A$2:$B$13,2)</f>
        <v>Mar</v>
      </c>
      <c r="F886" s="64">
        <f t="shared" si="67"/>
        <v>7</v>
      </c>
      <c r="G886" s="64">
        <f t="shared" si="68"/>
        <v>4</v>
      </c>
      <c r="H886" s="64" t="str">
        <f>VLOOKUP($G886, 'Lookup Values'!$D$2:$E$8, 2)</f>
        <v>Wed</v>
      </c>
      <c r="I886" s="80" t="s">
        <v>47</v>
      </c>
      <c r="J886" s="80" t="s">
        <v>76</v>
      </c>
      <c r="K886" s="80" t="s">
        <v>77</v>
      </c>
      <c r="L886" s="80" t="s">
        <v>23</v>
      </c>
      <c r="M886" s="82">
        <v>315</v>
      </c>
      <c r="N886" s="82">
        <f>IF($O886="Income",$M886*'Lookup Values'!$H$3,$M886*'Lookup Values'!$H$2)</f>
        <v>119.7</v>
      </c>
      <c r="O886" s="80" t="str">
        <f t="shared" si="69"/>
        <v>Income</v>
      </c>
    </row>
    <row r="887" spans="1:15" x14ac:dyDescent="0.25">
      <c r="A887" s="80">
        <v>886</v>
      </c>
      <c r="B887" s="81">
        <v>40977</v>
      </c>
      <c r="C887" s="64">
        <f t="shared" si="65"/>
        <v>2012</v>
      </c>
      <c r="D887" s="64">
        <f t="shared" si="66"/>
        <v>3</v>
      </c>
      <c r="E887" s="64" t="str">
        <f>VLOOKUP($D887,'Lookup Values'!$A$2:$B$13,2)</f>
        <v>Mar</v>
      </c>
      <c r="F887" s="64">
        <f t="shared" si="67"/>
        <v>9</v>
      </c>
      <c r="G887" s="64">
        <f t="shared" si="68"/>
        <v>6</v>
      </c>
      <c r="H887" s="64" t="str">
        <f>VLOOKUP($G887, 'Lookup Values'!$D$2:$E$8, 2)</f>
        <v>Fri</v>
      </c>
      <c r="I887" s="80" t="s">
        <v>18</v>
      </c>
      <c r="J887" s="80" t="s">
        <v>30</v>
      </c>
      <c r="K887" s="80" t="s">
        <v>29</v>
      </c>
      <c r="L887" s="80" t="s">
        <v>20</v>
      </c>
      <c r="M887" s="82">
        <v>483</v>
      </c>
      <c r="N887" s="82">
        <f>IF($O887="Income",$M887*'Lookup Values'!$H$3,$M887*'Lookup Values'!$H$2)</f>
        <v>41.658749999999998</v>
      </c>
      <c r="O887" s="80" t="str">
        <f t="shared" si="69"/>
        <v>Expense</v>
      </c>
    </row>
    <row r="888" spans="1:15" x14ac:dyDescent="0.25">
      <c r="A888" s="80">
        <v>887</v>
      </c>
      <c r="B888" s="81">
        <v>40977</v>
      </c>
      <c r="C888" s="64">
        <f t="shared" si="65"/>
        <v>2012</v>
      </c>
      <c r="D888" s="64">
        <f t="shared" si="66"/>
        <v>3</v>
      </c>
      <c r="E888" s="64" t="str">
        <f>VLOOKUP($D888,'Lookup Values'!$A$2:$B$13,2)</f>
        <v>Mar</v>
      </c>
      <c r="F888" s="64">
        <f t="shared" si="67"/>
        <v>9</v>
      </c>
      <c r="G888" s="64">
        <f t="shared" si="68"/>
        <v>6</v>
      </c>
      <c r="H888" s="64" t="str">
        <f>VLOOKUP($G888, 'Lookup Values'!$D$2:$E$8, 2)</f>
        <v>Fri</v>
      </c>
      <c r="I888" s="80" t="s">
        <v>15</v>
      </c>
      <c r="J888" s="80" t="s">
        <v>16</v>
      </c>
      <c r="K888" s="80" t="s">
        <v>14</v>
      </c>
      <c r="L888" s="80" t="s">
        <v>23</v>
      </c>
      <c r="M888" s="82">
        <v>119</v>
      </c>
      <c r="N888" s="82">
        <f>IF($O888="Income",$M888*'Lookup Values'!$H$3,$M888*'Lookup Values'!$H$2)</f>
        <v>10.26375</v>
      </c>
      <c r="O888" s="80" t="str">
        <f t="shared" si="69"/>
        <v>Expense</v>
      </c>
    </row>
    <row r="889" spans="1:15" x14ac:dyDescent="0.25">
      <c r="A889" s="80">
        <v>888</v>
      </c>
      <c r="B889" s="81">
        <v>40978</v>
      </c>
      <c r="C889" s="64">
        <f t="shared" si="65"/>
        <v>2012</v>
      </c>
      <c r="D889" s="64">
        <f t="shared" si="66"/>
        <v>3</v>
      </c>
      <c r="E889" s="64" t="str">
        <f>VLOOKUP($D889,'Lookup Values'!$A$2:$B$13,2)</f>
        <v>Mar</v>
      </c>
      <c r="F889" s="64">
        <f t="shared" si="67"/>
        <v>10</v>
      </c>
      <c r="G889" s="64">
        <f t="shared" si="68"/>
        <v>7</v>
      </c>
      <c r="H889" s="64" t="str">
        <f>VLOOKUP($G889, 'Lookup Values'!$D$2:$E$8, 2)</f>
        <v>Sat</v>
      </c>
      <c r="I889" s="80" t="s">
        <v>47</v>
      </c>
      <c r="J889" s="80" t="s">
        <v>78</v>
      </c>
      <c r="K889" s="80" t="s">
        <v>79</v>
      </c>
      <c r="L889" s="80" t="s">
        <v>20</v>
      </c>
      <c r="M889" s="82">
        <v>100</v>
      </c>
      <c r="N889" s="82">
        <f>IF($O889="Income",$M889*'Lookup Values'!$H$3,$M889*'Lookup Values'!$H$2)</f>
        <v>38</v>
      </c>
      <c r="O889" s="80" t="str">
        <f t="shared" si="69"/>
        <v>Income</v>
      </c>
    </row>
    <row r="890" spans="1:15" x14ac:dyDescent="0.25">
      <c r="A890" s="80">
        <v>889</v>
      </c>
      <c r="B890" s="81">
        <v>40979</v>
      </c>
      <c r="C890" s="64">
        <f t="shared" si="65"/>
        <v>2012</v>
      </c>
      <c r="D890" s="64">
        <f t="shared" si="66"/>
        <v>3</v>
      </c>
      <c r="E890" s="64" t="str">
        <f>VLOOKUP($D890,'Lookup Values'!$A$2:$B$13,2)</f>
        <v>Mar</v>
      </c>
      <c r="F890" s="64">
        <f t="shared" si="67"/>
        <v>11</v>
      </c>
      <c r="G890" s="64">
        <f t="shared" si="68"/>
        <v>1</v>
      </c>
      <c r="H890" s="64" t="str">
        <f>VLOOKUP($G890, 'Lookup Values'!$D$2:$E$8, 2)</f>
        <v>Sun</v>
      </c>
      <c r="I890" s="80" t="s">
        <v>18</v>
      </c>
      <c r="J890" s="80" t="s">
        <v>19</v>
      </c>
      <c r="K890" s="80" t="s">
        <v>17</v>
      </c>
      <c r="L890" s="80" t="s">
        <v>23</v>
      </c>
      <c r="M890" s="82">
        <v>56</v>
      </c>
      <c r="N890" s="82">
        <f>IF($O890="Income",$M890*'Lookup Values'!$H$3,$M890*'Lookup Values'!$H$2)</f>
        <v>4.83</v>
      </c>
      <c r="O890" s="80" t="str">
        <f t="shared" si="69"/>
        <v>Expense</v>
      </c>
    </row>
    <row r="891" spans="1:15" x14ac:dyDescent="0.25">
      <c r="A891" s="80">
        <v>890</v>
      </c>
      <c r="B891" s="81">
        <v>40980</v>
      </c>
      <c r="C891" s="64">
        <f t="shared" si="65"/>
        <v>2012</v>
      </c>
      <c r="D891" s="64">
        <f t="shared" si="66"/>
        <v>3</v>
      </c>
      <c r="E891" s="64" t="str">
        <f>VLOOKUP($D891,'Lookup Values'!$A$2:$B$13,2)</f>
        <v>Mar</v>
      </c>
      <c r="F891" s="64">
        <f t="shared" si="67"/>
        <v>12</v>
      </c>
      <c r="G891" s="64">
        <f t="shared" si="68"/>
        <v>2</v>
      </c>
      <c r="H891" s="64" t="str">
        <f>VLOOKUP($G891, 'Lookup Values'!$D$2:$E$8, 2)</f>
        <v>Mon</v>
      </c>
      <c r="I891" s="80" t="s">
        <v>8</v>
      </c>
      <c r="J891" s="80" t="s">
        <v>22</v>
      </c>
      <c r="K891" s="80" t="s">
        <v>21</v>
      </c>
      <c r="L891" s="80" t="s">
        <v>23</v>
      </c>
      <c r="M891" s="82">
        <v>152</v>
      </c>
      <c r="N891" s="82">
        <f>IF($O891="Income",$M891*'Lookup Values'!$H$3,$M891*'Lookup Values'!$H$2)</f>
        <v>13.11</v>
      </c>
      <c r="O891" s="80" t="str">
        <f t="shared" si="69"/>
        <v>Expense</v>
      </c>
    </row>
    <row r="892" spans="1:15" x14ac:dyDescent="0.25">
      <c r="A892" s="80">
        <v>891</v>
      </c>
      <c r="B892" s="81">
        <v>40981</v>
      </c>
      <c r="C892" s="64">
        <f t="shared" si="65"/>
        <v>2012</v>
      </c>
      <c r="D892" s="64">
        <f t="shared" si="66"/>
        <v>3</v>
      </c>
      <c r="E892" s="64" t="str">
        <f>VLOOKUP($D892,'Lookup Values'!$A$2:$B$13,2)</f>
        <v>Mar</v>
      </c>
      <c r="F892" s="64">
        <f t="shared" si="67"/>
        <v>13</v>
      </c>
      <c r="G892" s="64">
        <f t="shared" si="68"/>
        <v>3</v>
      </c>
      <c r="H892" s="64" t="str">
        <f>VLOOKUP($G892, 'Lookup Values'!$D$2:$E$8, 2)</f>
        <v>Tue</v>
      </c>
      <c r="I892" s="80" t="s">
        <v>12</v>
      </c>
      <c r="J892" s="80" t="s">
        <v>37</v>
      </c>
      <c r="K892" s="80" t="s">
        <v>36</v>
      </c>
      <c r="L892" s="80" t="s">
        <v>23</v>
      </c>
      <c r="M892" s="82">
        <v>51</v>
      </c>
      <c r="N892" s="82">
        <f>IF($O892="Income",$M892*'Lookup Values'!$H$3,$M892*'Lookup Values'!$H$2)</f>
        <v>4.3987499999999997</v>
      </c>
      <c r="O892" s="80" t="str">
        <f t="shared" si="69"/>
        <v>Expense</v>
      </c>
    </row>
    <row r="893" spans="1:15" x14ac:dyDescent="0.25">
      <c r="A893" s="80">
        <v>892</v>
      </c>
      <c r="B893" s="81">
        <v>40981</v>
      </c>
      <c r="C893" s="64">
        <f t="shared" si="65"/>
        <v>2012</v>
      </c>
      <c r="D893" s="64">
        <f t="shared" si="66"/>
        <v>3</v>
      </c>
      <c r="E893" s="64" t="str">
        <f>VLOOKUP($D893,'Lookup Values'!$A$2:$B$13,2)</f>
        <v>Mar</v>
      </c>
      <c r="F893" s="64">
        <f t="shared" si="67"/>
        <v>13</v>
      </c>
      <c r="G893" s="64">
        <f t="shared" si="68"/>
        <v>3</v>
      </c>
      <c r="H893" s="64" t="str">
        <f>VLOOKUP($G893, 'Lookup Values'!$D$2:$E$8, 2)</f>
        <v>Tue</v>
      </c>
      <c r="I893" s="80" t="s">
        <v>39</v>
      </c>
      <c r="J893" s="80" t="s">
        <v>40</v>
      </c>
      <c r="K893" s="80" t="s">
        <v>38</v>
      </c>
      <c r="L893" s="80" t="s">
        <v>20</v>
      </c>
      <c r="M893" s="82">
        <v>307</v>
      </c>
      <c r="N893" s="82">
        <f>IF($O893="Income",$M893*'Lookup Values'!$H$3,$M893*'Lookup Values'!$H$2)</f>
        <v>26.478749999999998</v>
      </c>
      <c r="O893" s="80" t="str">
        <f t="shared" si="69"/>
        <v>Expense</v>
      </c>
    </row>
    <row r="894" spans="1:15" x14ac:dyDescent="0.25">
      <c r="A894" s="80">
        <v>893</v>
      </c>
      <c r="B894" s="81">
        <v>40984</v>
      </c>
      <c r="C894" s="64">
        <f t="shared" si="65"/>
        <v>2012</v>
      </c>
      <c r="D894" s="64">
        <f t="shared" si="66"/>
        <v>3</v>
      </c>
      <c r="E894" s="64" t="str">
        <f>VLOOKUP($D894,'Lookup Values'!$A$2:$B$13,2)</f>
        <v>Mar</v>
      </c>
      <c r="F894" s="64">
        <f t="shared" si="67"/>
        <v>16</v>
      </c>
      <c r="G894" s="64">
        <f t="shared" si="68"/>
        <v>6</v>
      </c>
      <c r="H894" s="64" t="str">
        <f>VLOOKUP($G894, 'Lookup Values'!$D$2:$E$8, 2)</f>
        <v>Fri</v>
      </c>
      <c r="I894" s="80" t="s">
        <v>47</v>
      </c>
      <c r="J894" s="80" t="s">
        <v>76</v>
      </c>
      <c r="K894" s="80" t="s">
        <v>77</v>
      </c>
      <c r="L894" s="80" t="s">
        <v>23</v>
      </c>
      <c r="M894" s="82">
        <v>499</v>
      </c>
      <c r="N894" s="82">
        <f>IF($O894="Income",$M894*'Lookup Values'!$H$3,$M894*'Lookup Values'!$H$2)</f>
        <v>189.62</v>
      </c>
      <c r="O894" s="80" t="str">
        <f t="shared" si="69"/>
        <v>Income</v>
      </c>
    </row>
    <row r="895" spans="1:15" x14ac:dyDescent="0.25">
      <c r="A895" s="80">
        <v>894</v>
      </c>
      <c r="B895" s="81">
        <v>40987</v>
      </c>
      <c r="C895" s="64">
        <f t="shared" si="65"/>
        <v>2012</v>
      </c>
      <c r="D895" s="64">
        <f t="shared" si="66"/>
        <v>3</v>
      </c>
      <c r="E895" s="64" t="str">
        <f>VLOOKUP($D895,'Lookup Values'!$A$2:$B$13,2)</f>
        <v>Mar</v>
      </c>
      <c r="F895" s="64">
        <f t="shared" si="67"/>
        <v>19</v>
      </c>
      <c r="G895" s="64">
        <f t="shared" si="68"/>
        <v>2</v>
      </c>
      <c r="H895" s="64" t="str">
        <f>VLOOKUP($G895, 'Lookup Values'!$D$2:$E$8, 2)</f>
        <v>Mon</v>
      </c>
      <c r="I895" s="80" t="s">
        <v>15</v>
      </c>
      <c r="J895" s="80" t="s">
        <v>16</v>
      </c>
      <c r="K895" s="80" t="s">
        <v>14</v>
      </c>
      <c r="L895" s="80" t="s">
        <v>20</v>
      </c>
      <c r="M895" s="82">
        <v>390</v>
      </c>
      <c r="N895" s="82">
        <f>IF($O895="Income",$M895*'Lookup Values'!$H$3,$M895*'Lookup Values'!$H$2)</f>
        <v>33.637499999999996</v>
      </c>
      <c r="O895" s="80" t="str">
        <f t="shared" si="69"/>
        <v>Expense</v>
      </c>
    </row>
    <row r="896" spans="1:15" x14ac:dyDescent="0.25">
      <c r="A896" s="80">
        <v>895</v>
      </c>
      <c r="B896" s="81">
        <v>40989</v>
      </c>
      <c r="C896" s="64">
        <f t="shared" si="65"/>
        <v>2012</v>
      </c>
      <c r="D896" s="64">
        <f t="shared" si="66"/>
        <v>3</v>
      </c>
      <c r="E896" s="64" t="str">
        <f>VLOOKUP($D896,'Lookup Values'!$A$2:$B$13,2)</f>
        <v>Mar</v>
      </c>
      <c r="F896" s="64">
        <f t="shared" si="67"/>
        <v>21</v>
      </c>
      <c r="G896" s="64">
        <f t="shared" si="68"/>
        <v>4</v>
      </c>
      <c r="H896" s="64" t="str">
        <f>VLOOKUP($G896, 'Lookup Values'!$D$2:$E$8, 2)</f>
        <v>Wed</v>
      </c>
      <c r="I896" s="80" t="s">
        <v>18</v>
      </c>
      <c r="J896" s="80" t="s">
        <v>19</v>
      </c>
      <c r="K896" s="80" t="s">
        <v>17</v>
      </c>
      <c r="L896" s="80" t="s">
        <v>10</v>
      </c>
      <c r="M896" s="82">
        <v>260</v>
      </c>
      <c r="N896" s="82">
        <f>IF($O896="Income",$M896*'Lookup Values'!$H$3,$M896*'Lookup Values'!$H$2)</f>
        <v>22.424999999999997</v>
      </c>
      <c r="O896" s="80" t="str">
        <f t="shared" si="69"/>
        <v>Expense</v>
      </c>
    </row>
    <row r="897" spans="1:15" x14ac:dyDescent="0.25">
      <c r="A897" s="80">
        <v>896</v>
      </c>
      <c r="B897" s="81">
        <v>40991</v>
      </c>
      <c r="C897" s="64">
        <f t="shared" si="65"/>
        <v>2012</v>
      </c>
      <c r="D897" s="64">
        <f t="shared" si="66"/>
        <v>3</v>
      </c>
      <c r="E897" s="64" t="str">
        <f>VLOOKUP($D897,'Lookup Values'!$A$2:$B$13,2)</f>
        <v>Mar</v>
      </c>
      <c r="F897" s="64">
        <f t="shared" si="67"/>
        <v>23</v>
      </c>
      <c r="G897" s="64">
        <f t="shared" si="68"/>
        <v>6</v>
      </c>
      <c r="H897" s="64" t="str">
        <f>VLOOKUP($G897, 'Lookup Values'!$D$2:$E$8, 2)</f>
        <v>Fri</v>
      </c>
      <c r="I897" s="80" t="s">
        <v>12</v>
      </c>
      <c r="J897" s="80" t="s">
        <v>37</v>
      </c>
      <c r="K897" s="80" t="s">
        <v>36</v>
      </c>
      <c r="L897" s="80" t="s">
        <v>20</v>
      </c>
      <c r="M897" s="82">
        <v>80</v>
      </c>
      <c r="N897" s="82">
        <f>IF($O897="Income",$M897*'Lookup Values'!$H$3,$M897*'Lookup Values'!$H$2)</f>
        <v>6.8999999999999995</v>
      </c>
      <c r="O897" s="80" t="str">
        <f t="shared" si="69"/>
        <v>Expense</v>
      </c>
    </row>
    <row r="898" spans="1:15" x14ac:dyDescent="0.25">
      <c r="A898" s="80">
        <v>897</v>
      </c>
      <c r="B898" s="81">
        <v>41000</v>
      </c>
      <c r="C898" s="64">
        <f t="shared" si="65"/>
        <v>2012</v>
      </c>
      <c r="D898" s="64">
        <f t="shared" si="66"/>
        <v>4</v>
      </c>
      <c r="E898" s="64" t="str">
        <f>VLOOKUP($D898,'Lookup Values'!$A$2:$B$13,2)</f>
        <v>Apr</v>
      </c>
      <c r="F898" s="64">
        <f t="shared" si="67"/>
        <v>1</v>
      </c>
      <c r="G898" s="64">
        <f t="shared" si="68"/>
        <v>1</v>
      </c>
      <c r="H898" s="64" t="str">
        <f>VLOOKUP($G898, 'Lookup Values'!$D$2:$E$8, 2)</f>
        <v>Sun</v>
      </c>
      <c r="I898" s="80" t="s">
        <v>18</v>
      </c>
      <c r="J898" s="80" t="s">
        <v>19</v>
      </c>
      <c r="K898" s="80" t="s">
        <v>17</v>
      </c>
      <c r="L898" s="80" t="s">
        <v>10</v>
      </c>
      <c r="M898" s="82">
        <v>403</v>
      </c>
      <c r="N898" s="82">
        <f>IF($O898="Income",$M898*'Lookup Values'!$H$3,$M898*'Lookup Values'!$H$2)</f>
        <v>34.758749999999999</v>
      </c>
      <c r="O898" s="80" t="str">
        <f t="shared" si="69"/>
        <v>Expense</v>
      </c>
    </row>
    <row r="899" spans="1:15" x14ac:dyDescent="0.25">
      <c r="A899" s="80">
        <v>898</v>
      </c>
      <c r="B899" s="81">
        <v>41002</v>
      </c>
      <c r="C899" s="64">
        <f t="shared" ref="C899:C962" si="70">YEAR($B899)</f>
        <v>2012</v>
      </c>
      <c r="D899" s="64">
        <f t="shared" ref="D899:D962" si="71">MONTH($B899)</f>
        <v>4</v>
      </c>
      <c r="E899" s="64" t="str">
        <f>VLOOKUP($D899,'Lookup Values'!$A$2:$B$13,2)</f>
        <v>Apr</v>
      </c>
      <c r="F899" s="64">
        <f t="shared" ref="F899:F962" si="72">DAY($B899)</f>
        <v>3</v>
      </c>
      <c r="G899" s="64">
        <f t="shared" ref="G899:G962" si="73">WEEKDAY($B899)</f>
        <v>3</v>
      </c>
      <c r="H899" s="64" t="str">
        <f>VLOOKUP($G899, 'Lookup Values'!$D$2:$E$8, 2)</f>
        <v>Tue</v>
      </c>
      <c r="I899" s="80" t="s">
        <v>39</v>
      </c>
      <c r="J899" s="80" t="s">
        <v>40</v>
      </c>
      <c r="K899" s="80" t="s">
        <v>38</v>
      </c>
      <c r="L899" s="80" t="s">
        <v>23</v>
      </c>
      <c r="M899" s="82">
        <v>451</v>
      </c>
      <c r="N899" s="82">
        <f>IF($O899="Income",$M899*'Lookup Values'!$H$3,$M899*'Lookup Values'!$H$2)</f>
        <v>38.89875</v>
      </c>
      <c r="O899" s="80" t="str">
        <f t="shared" ref="O899:O962" si="74">IF($I899="Income","Income","Expense")</f>
        <v>Expense</v>
      </c>
    </row>
    <row r="900" spans="1:15" x14ac:dyDescent="0.25">
      <c r="A900" s="80">
        <v>899</v>
      </c>
      <c r="B900" s="81">
        <v>41002</v>
      </c>
      <c r="C900" s="64">
        <f t="shared" si="70"/>
        <v>2012</v>
      </c>
      <c r="D900" s="64">
        <f t="shared" si="71"/>
        <v>4</v>
      </c>
      <c r="E900" s="64" t="str">
        <f>VLOOKUP($D900,'Lookup Values'!$A$2:$B$13,2)</f>
        <v>Apr</v>
      </c>
      <c r="F900" s="64">
        <f t="shared" si="72"/>
        <v>3</v>
      </c>
      <c r="G900" s="64">
        <f t="shared" si="73"/>
        <v>3</v>
      </c>
      <c r="H900" s="64" t="str">
        <f>VLOOKUP($G900, 'Lookup Values'!$D$2:$E$8, 2)</f>
        <v>Tue</v>
      </c>
      <c r="I900" s="80" t="s">
        <v>8</v>
      </c>
      <c r="J900" s="80" t="s">
        <v>9</v>
      </c>
      <c r="K900" s="80" t="s">
        <v>7</v>
      </c>
      <c r="L900" s="80" t="s">
        <v>10</v>
      </c>
      <c r="M900" s="82">
        <v>187</v>
      </c>
      <c r="N900" s="82">
        <f>IF($O900="Income",$M900*'Lookup Values'!$H$3,$M900*'Lookup Values'!$H$2)</f>
        <v>16.12875</v>
      </c>
      <c r="O900" s="80" t="str">
        <f t="shared" si="74"/>
        <v>Expense</v>
      </c>
    </row>
    <row r="901" spans="1:15" x14ac:dyDescent="0.25">
      <c r="A901" s="80">
        <v>900</v>
      </c>
      <c r="B901" s="81">
        <v>41003</v>
      </c>
      <c r="C901" s="64">
        <f t="shared" si="70"/>
        <v>2012</v>
      </c>
      <c r="D901" s="64">
        <f t="shared" si="71"/>
        <v>4</v>
      </c>
      <c r="E901" s="64" t="str">
        <f>VLOOKUP($D901,'Lookup Values'!$A$2:$B$13,2)</f>
        <v>Apr</v>
      </c>
      <c r="F901" s="64">
        <f t="shared" si="72"/>
        <v>4</v>
      </c>
      <c r="G901" s="64">
        <f t="shared" si="73"/>
        <v>4</v>
      </c>
      <c r="H901" s="64" t="str">
        <f>VLOOKUP($G901, 'Lookup Values'!$D$2:$E$8, 2)</f>
        <v>Wed</v>
      </c>
      <c r="I901" s="80" t="s">
        <v>15</v>
      </c>
      <c r="J901" s="80" t="s">
        <v>16</v>
      </c>
      <c r="K901" s="80" t="s">
        <v>14</v>
      </c>
      <c r="L901" s="80" t="s">
        <v>23</v>
      </c>
      <c r="M901" s="82">
        <v>151</v>
      </c>
      <c r="N901" s="82">
        <f>IF($O901="Income",$M901*'Lookup Values'!$H$3,$M901*'Lookup Values'!$H$2)</f>
        <v>13.02375</v>
      </c>
      <c r="O901" s="80" t="str">
        <f t="shared" si="74"/>
        <v>Expense</v>
      </c>
    </row>
    <row r="902" spans="1:15" x14ac:dyDescent="0.25">
      <c r="A902" s="80">
        <v>901</v>
      </c>
      <c r="B902" s="81">
        <v>41003</v>
      </c>
      <c r="C902" s="64">
        <f t="shared" si="70"/>
        <v>2012</v>
      </c>
      <c r="D902" s="64">
        <f t="shared" si="71"/>
        <v>4</v>
      </c>
      <c r="E902" s="64" t="str">
        <f>VLOOKUP($D902,'Lookup Values'!$A$2:$B$13,2)</f>
        <v>Apr</v>
      </c>
      <c r="F902" s="64">
        <f t="shared" si="72"/>
        <v>4</v>
      </c>
      <c r="G902" s="64">
        <f t="shared" si="73"/>
        <v>4</v>
      </c>
      <c r="H902" s="64" t="str">
        <f>VLOOKUP($G902, 'Lookup Values'!$D$2:$E$8, 2)</f>
        <v>Wed</v>
      </c>
      <c r="I902" s="80" t="s">
        <v>18</v>
      </c>
      <c r="J902" s="80" t="s">
        <v>19</v>
      </c>
      <c r="K902" s="80" t="s">
        <v>17</v>
      </c>
      <c r="L902" s="80" t="s">
        <v>10</v>
      </c>
      <c r="M902" s="82">
        <v>428</v>
      </c>
      <c r="N902" s="82">
        <f>IF($O902="Income",$M902*'Lookup Values'!$H$3,$M902*'Lookup Values'!$H$2)</f>
        <v>36.914999999999999</v>
      </c>
      <c r="O902" s="80" t="str">
        <f t="shared" si="74"/>
        <v>Expense</v>
      </c>
    </row>
    <row r="903" spans="1:15" x14ac:dyDescent="0.25">
      <c r="A903" s="80">
        <v>902</v>
      </c>
      <c r="B903" s="81">
        <v>41005</v>
      </c>
      <c r="C903" s="64">
        <f t="shared" si="70"/>
        <v>2012</v>
      </c>
      <c r="D903" s="64">
        <f t="shared" si="71"/>
        <v>4</v>
      </c>
      <c r="E903" s="64" t="str">
        <f>VLOOKUP($D903,'Lookup Values'!$A$2:$B$13,2)</f>
        <v>Apr</v>
      </c>
      <c r="F903" s="64">
        <f t="shared" si="72"/>
        <v>6</v>
      </c>
      <c r="G903" s="64">
        <f t="shared" si="73"/>
        <v>6</v>
      </c>
      <c r="H903" s="64" t="str">
        <f>VLOOKUP($G903, 'Lookup Values'!$D$2:$E$8, 2)</f>
        <v>Fri</v>
      </c>
      <c r="I903" s="80" t="s">
        <v>18</v>
      </c>
      <c r="J903" s="80" t="s">
        <v>19</v>
      </c>
      <c r="K903" s="80" t="s">
        <v>17</v>
      </c>
      <c r="L903" s="80" t="s">
        <v>10</v>
      </c>
      <c r="M903" s="82">
        <v>136</v>
      </c>
      <c r="N903" s="82">
        <f>IF($O903="Income",$M903*'Lookup Values'!$H$3,$M903*'Lookup Values'!$H$2)</f>
        <v>11.729999999999999</v>
      </c>
      <c r="O903" s="80" t="str">
        <f t="shared" si="74"/>
        <v>Expense</v>
      </c>
    </row>
    <row r="904" spans="1:15" x14ac:dyDescent="0.25">
      <c r="A904" s="80">
        <v>903</v>
      </c>
      <c r="B904" s="81">
        <v>41011</v>
      </c>
      <c r="C904" s="64">
        <f t="shared" si="70"/>
        <v>2012</v>
      </c>
      <c r="D904" s="64">
        <f t="shared" si="71"/>
        <v>4</v>
      </c>
      <c r="E904" s="64" t="str">
        <f>VLOOKUP($D904,'Lookup Values'!$A$2:$B$13,2)</f>
        <v>Apr</v>
      </c>
      <c r="F904" s="64">
        <f t="shared" si="72"/>
        <v>12</v>
      </c>
      <c r="G904" s="64">
        <f t="shared" si="73"/>
        <v>5</v>
      </c>
      <c r="H904" s="64" t="str">
        <f>VLOOKUP($G904, 'Lookup Values'!$D$2:$E$8, 2)</f>
        <v>Thu</v>
      </c>
      <c r="I904" s="80" t="s">
        <v>47</v>
      </c>
      <c r="J904" s="80" t="s">
        <v>78</v>
      </c>
      <c r="K904" s="80" t="s">
        <v>79</v>
      </c>
      <c r="L904" s="80" t="s">
        <v>20</v>
      </c>
      <c r="M904" s="82">
        <v>478</v>
      </c>
      <c r="N904" s="82">
        <f>IF($O904="Income",$M904*'Lookup Values'!$H$3,$M904*'Lookup Values'!$H$2)</f>
        <v>181.64000000000001</v>
      </c>
      <c r="O904" s="80" t="str">
        <f t="shared" si="74"/>
        <v>Income</v>
      </c>
    </row>
    <row r="905" spans="1:15" x14ac:dyDescent="0.25">
      <c r="A905" s="80">
        <v>904</v>
      </c>
      <c r="B905" s="81">
        <v>41021</v>
      </c>
      <c r="C905" s="64">
        <f t="shared" si="70"/>
        <v>2012</v>
      </c>
      <c r="D905" s="64">
        <f t="shared" si="71"/>
        <v>4</v>
      </c>
      <c r="E905" s="64" t="str">
        <f>VLOOKUP($D905,'Lookup Values'!$A$2:$B$13,2)</f>
        <v>Apr</v>
      </c>
      <c r="F905" s="64">
        <f t="shared" si="72"/>
        <v>22</v>
      </c>
      <c r="G905" s="64">
        <f t="shared" si="73"/>
        <v>1</v>
      </c>
      <c r="H905" s="64" t="str">
        <f>VLOOKUP($G905, 'Lookup Values'!$D$2:$E$8, 2)</f>
        <v>Sun</v>
      </c>
      <c r="I905" s="80" t="s">
        <v>8</v>
      </c>
      <c r="J905" s="80" t="s">
        <v>9</v>
      </c>
      <c r="K905" s="80" t="s">
        <v>7</v>
      </c>
      <c r="L905" s="80" t="s">
        <v>20</v>
      </c>
      <c r="M905" s="82">
        <v>70</v>
      </c>
      <c r="N905" s="82">
        <f>IF($O905="Income",$M905*'Lookup Values'!$H$3,$M905*'Lookup Values'!$H$2)</f>
        <v>6.0374999999999996</v>
      </c>
      <c r="O905" s="80" t="str">
        <f t="shared" si="74"/>
        <v>Expense</v>
      </c>
    </row>
    <row r="906" spans="1:15" x14ac:dyDescent="0.25">
      <c r="A906" s="80">
        <v>905</v>
      </c>
      <c r="B906" s="81">
        <v>41022</v>
      </c>
      <c r="C906" s="64">
        <f t="shared" si="70"/>
        <v>2012</v>
      </c>
      <c r="D906" s="64">
        <f t="shared" si="71"/>
        <v>4</v>
      </c>
      <c r="E906" s="64" t="str">
        <f>VLOOKUP($D906,'Lookup Values'!$A$2:$B$13,2)</f>
        <v>Apr</v>
      </c>
      <c r="F906" s="64">
        <f t="shared" si="72"/>
        <v>23</v>
      </c>
      <c r="G906" s="64">
        <f t="shared" si="73"/>
        <v>2</v>
      </c>
      <c r="H906" s="64" t="str">
        <f>VLOOKUP($G906, 'Lookup Values'!$D$2:$E$8, 2)</f>
        <v>Mon</v>
      </c>
      <c r="I906" s="80" t="s">
        <v>8</v>
      </c>
      <c r="J906" s="80" t="s">
        <v>9</v>
      </c>
      <c r="K906" s="80" t="s">
        <v>7</v>
      </c>
      <c r="L906" s="80" t="s">
        <v>20</v>
      </c>
      <c r="M906" s="82">
        <v>193</v>
      </c>
      <c r="N906" s="82">
        <f>IF($O906="Income",$M906*'Lookup Values'!$H$3,$M906*'Lookup Values'!$H$2)</f>
        <v>16.646249999999998</v>
      </c>
      <c r="O906" s="80" t="str">
        <f t="shared" si="74"/>
        <v>Expense</v>
      </c>
    </row>
    <row r="907" spans="1:15" x14ac:dyDescent="0.25">
      <c r="A907" s="80">
        <v>906</v>
      </c>
      <c r="B907" s="81">
        <v>41022</v>
      </c>
      <c r="C907" s="64">
        <f t="shared" si="70"/>
        <v>2012</v>
      </c>
      <c r="D907" s="64">
        <f t="shared" si="71"/>
        <v>4</v>
      </c>
      <c r="E907" s="64" t="str">
        <f>VLOOKUP($D907,'Lookup Values'!$A$2:$B$13,2)</f>
        <v>Apr</v>
      </c>
      <c r="F907" s="64">
        <f t="shared" si="72"/>
        <v>23</v>
      </c>
      <c r="G907" s="64">
        <f t="shared" si="73"/>
        <v>2</v>
      </c>
      <c r="H907" s="64" t="str">
        <f>VLOOKUP($G907, 'Lookup Values'!$D$2:$E$8, 2)</f>
        <v>Mon</v>
      </c>
      <c r="I907" s="80" t="s">
        <v>15</v>
      </c>
      <c r="J907" s="80" t="s">
        <v>35</v>
      </c>
      <c r="K907" s="80" t="s">
        <v>34</v>
      </c>
      <c r="L907" s="80" t="s">
        <v>23</v>
      </c>
      <c r="M907" s="82">
        <v>40</v>
      </c>
      <c r="N907" s="82">
        <f>IF($O907="Income",$M907*'Lookup Values'!$H$3,$M907*'Lookup Values'!$H$2)</f>
        <v>3.4499999999999997</v>
      </c>
      <c r="O907" s="80" t="str">
        <f t="shared" si="74"/>
        <v>Expense</v>
      </c>
    </row>
    <row r="908" spans="1:15" x14ac:dyDescent="0.25">
      <c r="A908" s="80">
        <v>907</v>
      </c>
      <c r="B908" s="81">
        <v>41023</v>
      </c>
      <c r="C908" s="64">
        <f t="shared" si="70"/>
        <v>2012</v>
      </c>
      <c r="D908" s="64">
        <f t="shared" si="71"/>
        <v>4</v>
      </c>
      <c r="E908" s="64" t="str">
        <f>VLOOKUP($D908,'Lookup Values'!$A$2:$B$13,2)</f>
        <v>Apr</v>
      </c>
      <c r="F908" s="64">
        <f t="shared" si="72"/>
        <v>24</v>
      </c>
      <c r="G908" s="64">
        <f t="shared" si="73"/>
        <v>3</v>
      </c>
      <c r="H908" s="64" t="str">
        <f>VLOOKUP($G908, 'Lookup Values'!$D$2:$E$8, 2)</f>
        <v>Tue</v>
      </c>
      <c r="I908" s="80" t="s">
        <v>12</v>
      </c>
      <c r="J908" s="80" t="s">
        <v>13</v>
      </c>
      <c r="K908" s="80" t="s">
        <v>11</v>
      </c>
      <c r="L908" s="80" t="s">
        <v>23</v>
      </c>
      <c r="M908" s="82">
        <v>458</v>
      </c>
      <c r="N908" s="82">
        <f>IF($O908="Income",$M908*'Lookup Values'!$H$3,$M908*'Lookup Values'!$H$2)</f>
        <v>39.502499999999998</v>
      </c>
      <c r="O908" s="80" t="str">
        <f t="shared" si="74"/>
        <v>Expense</v>
      </c>
    </row>
    <row r="909" spans="1:15" x14ac:dyDescent="0.25">
      <c r="A909" s="80">
        <v>908</v>
      </c>
      <c r="B909" s="81">
        <v>41024</v>
      </c>
      <c r="C909" s="64">
        <f t="shared" si="70"/>
        <v>2012</v>
      </c>
      <c r="D909" s="64">
        <f t="shared" si="71"/>
        <v>4</v>
      </c>
      <c r="E909" s="64" t="str">
        <f>VLOOKUP($D909,'Lookup Values'!$A$2:$B$13,2)</f>
        <v>Apr</v>
      </c>
      <c r="F909" s="64">
        <f t="shared" si="72"/>
        <v>25</v>
      </c>
      <c r="G909" s="64">
        <f t="shared" si="73"/>
        <v>4</v>
      </c>
      <c r="H909" s="64" t="str">
        <f>VLOOKUP($G909, 'Lookup Values'!$D$2:$E$8, 2)</f>
        <v>Wed</v>
      </c>
      <c r="I909" s="80" t="s">
        <v>39</v>
      </c>
      <c r="J909" s="80" t="s">
        <v>40</v>
      </c>
      <c r="K909" s="80" t="s">
        <v>38</v>
      </c>
      <c r="L909" s="80" t="s">
        <v>23</v>
      </c>
      <c r="M909" s="82">
        <v>362</v>
      </c>
      <c r="N909" s="82">
        <f>IF($O909="Income",$M909*'Lookup Values'!$H$3,$M909*'Lookup Values'!$H$2)</f>
        <v>31.222499999999997</v>
      </c>
      <c r="O909" s="80" t="str">
        <f t="shared" si="74"/>
        <v>Expense</v>
      </c>
    </row>
    <row r="910" spans="1:15" x14ac:dyDescent="0.25">
      <c r="A910" s="80">
        <v>909</v>
      </c>
      <c r="B910" s="81">
        <v>41024</v>
      </c>
      <c r="C910" s="64">
        <f t="shared" si="70"/>
        <v>2012</v>
      </c>
      <c r="D910" s="64">
        <f t="shared" si="71"/>
        <v>4</v>
      </c>
      <c r="E910" s="64" t="str">
        <f>VLOOKUP($D910,'Lookup Values'!$A$2:$B$13,2)</f>
        <v>Apr</v>
      </c>
      <c r="F910" s="64">
        <f t="shared" si="72"/>
        <v>25</v>
      </c>
      <c r="G910" s="64">
        <f t="shared" si="73"/>
        <v>4</v>
      </c>
      <c r="H910" s="64" t="str">
        <f>VLOOKUP($G910, 'Lookup Values'!$D$2:$E$8, 2)</f>
        <v>Wed</v>
      </c>
      <c r="I910" s="80" t="s">
        <v>8</v>
      </c>
      <c r="J910" s="80" t="s">
        <v>22</v>
      </c>
      <c r="K910" s="80" t="s">
        <v>21</v>
      </c>
      <c r="L910" s="80" t="s">
        <v>23</v>
      </c>
      <c r="M910" s="82">
        <v>276</v>
      </c>
      <c r="N910" s="82">
        <f>IF($O910="Income",$M910*'Lookup Values'!$H$3,$M910*'Lookup Values'!$H$2)</f>
        <v>23.805</v>
      </c>
      <c r="O910" s="80" t="str">
        <f t="shared" si="74"/>
        <v>Expense</v>
      </c>
    </row>
    <row r="911" spans="1:15" x14ac:dyDescent="0.25">
      <c r="A911" s="80">
        <v>910</v>
      </c>
      <c r="B911" s="81">
        <v>41028</v>
      </c>
      <c r="C911" s="64">
        <f t="shared" si="70"/>
        <v>2012</v>
      </c>
      <c r="D911" s="64">
        <f t="shared" si="71"/>
        <v>4</v>
      </c>
      <c r="E911" s="64" t="str">
        <f>VLOOKUP($D911,'Lookup Values'!$A$2:$B$13,2)</f>
        <v>Apr</v>
      </c>
      <c r="F911" s="64">
        <f t="shared" si="72"/>
        <v>29</v>
      </c>
      <c r="G911" s="64">
        <f t="shared" si="73"/>
        <v>1</v>
      </c>
      <c r="H911" s="64" t="str">
        <f>VLOOKUP($G911, 'Lookup Values'!$D$2:$E$8, 2)</f>
        <v>Sun</v>
      </c>
      <c r="I911" s="80" t="s">
        <v>27</v>
      </c>
      <c r="J911" s="80" t="s">
        <v>28</v>
      </c>
      <c r="K911" s="80" t="s">
        <v>26</v>
      </c>
      <c r="L911" s="80" t="s">
        <v>20</v>
      </c>
      <c r="M911" s="82">
        <v>371</v>
      </c>
      <c r="N911" s="82">
        <f>IF($O911="Income",$M911*'Lookup Values'!$H$3,$M911*'Lookup Values'!$H$2)</f>
        <v>31.998749999999998</v>
      </c>
      <c r="O911" s="80" t="str">
        <f t="shared" si="74"/>
        <v>Expense</v>
      </c>
    </row>
    <row r="912" spans="1:15" x14ac:dyDescent="0.25">
      <c r="A912" s="80">
        <v>911</v>
      </c>
      <c r="B912" s="81">
        <v>41028</v>
      </c>
      <c r="C912" s="64">
        <f t="shared" si="70"/>
        <v>2012</v>
      </c>
      <c r="D912" s="64">
        <f t="shared" si="71"/>
        <v>4</v>
      </c>
      <c r="E912" s="64" t="str">
        <f>VLOOKUP($D912,'Lookup Values'!$A$2:$B$13,2)</f>
        <v>Apr</v>
      </c>
      <c r="F912" s="64">
        <f t="shared" si="72"/>
        <v>29</v>
      </c>
      <c r="G912" s="64">
        <f t="shared" si="73"/>
        <v>1</v>
      </c>
      <c r="H912" s="64" t="str">
        <f>VLOOKUP($G912, 'Lookup Values'!$D$2:$E$8, 2)</f>
        <v>Sun</v>
      </c>
      <c r="I912" s="80" t="s">
        <v>18</v>
      </c>
      <c r="J912" s="80" t="s">
        <v>19</v>
      </c>
      <c r="K912" s="80" t="s">
        <v>17</v>
      </c>
      <c r="L912" s="80" t="s">
        <v>10</v>
      </c>
      <c r="M912" s="82">
        <v>76</v>
      </c>
      <c r="N912" s="82">
        <f>IF($O912="Income",$M912*'Lookup Values'!$H$3,$M912*'Lookup Values'!$H$2)</f>
        <v>6.5549999999999997</v>
      </c>
      <c r="O912" s="80" t="str">
        <f t="shared" si="74"/>
        <v>Expense</v>
      </c>
    </row>
    <row r="913" spans="1:15" x14ac:dyDescent="0.25">
      <c r="A913" s="80">
        <v>912</v>
      </c>
      <c r="B913" s="81">
        <v>41029</v>
      </c>
      <c r="C913" s="64">
        <f t="shared" si="70"/>
        <v>2012</v>
      </c>
      <c r="D913" s="64">
        <f t="shared" si="71"/>
        <v>4</v>
      </c>
      <c r="E913" s="64" t="str">
        <f>VLOOKUP($D913,'Lookup Values'!$A$2:$B$13,2)</f>
        <v>Apr</v>
      </c>
      <c r="F913" s="64">
        <f t="shared" si="72"/>
        <v>30</v>
      </c>
      <c r="G913" s="64">
        <f t="shared" si="73"/>
        <v>2</v>
      </c>
      <c r="H913" s="64" t="str">
        <f>VLOOKUP($G913, 'Lookup Values'!$D$2:$E$8, 2)</f>
        <v>Mon</v>
      </c>
      <c r="I913" s="80" t="s">
        <v>12</v>
      </c>
      <c r="J913" s="80" t="s">
        <v>25</v>
      </c>
      <c r="K913" s="80" t="s">
        <v>24</v>
      </c>
      <c r="L913" s="80" t="s">
        <v>23</v>
      </c>
      <c r="M913" s="82">
        <v>81</v>
      </c>
      <c r="N913" s="82">
        <f>IF($O913="Income",$M913*'Lookup Values'!$H$3,$M913*'Lookup Values'!$H$2)</f>
        <v>6.9862499999999992</v>
      </c>
      <c r="O913" s="80" t="str">
        <f t="shared" si="74"/>
        <v>Expense</v>
      </c>
    </row>
    <row r="914" spans="1:15" x14ac:dyDescent="0.25">
      <c r="A914" s="80">
        <v>913</v>
      </c>
      <c r="B914" s="81">
        <v>41029</v>
      </c>
      <c r="C914" s="64">
        <f t="shared" si="70"/>
        <v>2012</v>
      </c>
      <c r="D914" s="64">
        <f t="shared" si="71"/>
        <v>4</v>
      </c>
      <c r="E914" s="64" t="str">
        <f>VLOOKUP($D914,'Lookup Values'!$A$2:$B$13,2)</f>
        <v>Apr</v>
      </c>
      <c r="F914" s="64">
        <f t="shared" si="72"/>
        <v>30</v>
      </c>
      <c r="G914" s="64">
        <f t="shared" si="73"/>
        <v>2</v>
      </c>
      <c r="H914" s="64" t="str">
        <f>VLOOKUP($G914, 'Lookup Values'!$D$2:$E$8, 2)</f>
        <v>Mon</v>
      </c>
      <c r="I914" s="80" t="s">
        <v>15</v>
      </c>
      <c r="J914" s="80" t="s">
        <v>16</v>
      </c>
      <c r="K914" s="80" t="s">
        <v>14</v>
      </c>
      <c r="L914" s="80" t="s">
        <v>23</v>
      </c>
      <c r="M914" s="82">
        <v>54</v>
      </c>
      <c r="N914" s="82">
        <f>IF($O914="Income",$M914*'Lookup Values'!$H$3,$M914*'Lookup Values'!$H$2)</f>
        <v>4.6574999999999998</v>
      </c>
      <c r="O914" s="80" t="str">
        <f t="shared" si="74"/>
        <v>Expense</v>
      </c>
    </row>
    <row r="915" spans="1:15" x14ac:dyDescent="0.25">
      <c r="A915" s="80">
        <v>914</v>
      </c>
      <c r="B915" s="81">
        <v>41029</v>
      </c>
      <c r="C915" s="64">
        <f t="shared" si="70"/>
        <v>2012</v>
      </c>
      <c r="D915" s="64">
        <f t="shared" si="71"/>
        <v>4</v>
      </c>
      <c r="E915" s="64" t="str">
        <f>VLOOKUP($D915,'Lookup Values'!$A$2:$B$13,2)</f>
        <v>Apr</v>
      </c>
      <c r="F915" s="64">
        <f t="shared" si="72"/>
        <v>30</v>
      </c>
      <c r="G915" s="64">
        <f t="shared" si="73"/>
        <v>2</v>
      </c>
      <c r="H915" s="64" t="str">
        <f>VLOOKUP($G915, 'Lookup Values'!$D$2:$E$8, 2)</f>
        <v>Mon</v>
      </c>
      <c r="I915" s="80" t="s">
        <v>47</v>
      </c>
      <c r="J915" s="80" t="s">
        <v>78</v>
      </c>
      <c r="K915" s="80" t="s">
        <v>79</v>
      </c>
      <c r="L915" s="80" t="s">
        <v>10</v>
      </c>
      <c r="M915" s="82">
        <v>48</v>
      </c>
      <c r="N915" s="82">
        <f>IF($O915="Income",$M915*'Lookup Values'!$H$3,$M915*'Lookup Values'!$H$2)</f>
        <v>18.240000000000002</v>
      </c>
      <c r="O915" s="80" t="str">
        <f t="shared" si="74"/>
        <v>Income</v>
      </c>
    </row>
    <row r="916" spans="1:15" x14ac:dyDescent="0.25">
      <c r="A916" s="80">
        <v>915</v>
      </c>
      <c r="B916" s="81">
        <v>41030</v>
      </c>
      <c r="C916" s="64">
        <f t="shared" si="70"/>
        <v>2012</v>
      </c>
      <c r="D916" s="64">
        <f t="shared" si="71"/>
        <v>5</v>
      </c>
      <c r="E916" s="64" t="str">
        <f>VLOOKUP($D916,'Lookup Values'!$A$2:$B$13,2)</f>
        <v>May</v>
      </c>
      <c r="F916" s="64">
        <f t="shared" si="72"/>
        <v>1</v>
      </c>
      <c r="G916" s="64">
        <f t="shared" si="73"/>
        <v>3</v>
      </c>
      <c r="H916" s="64" t="str">
        <f>VLOOKUP($G916, 'Lookup Values'!$D$2:$E$8, 2)</f>
        <v>Tue</v>
      </c>
      <c r="I916" s="80" t="s">
        <v>18</v>
      </c>
      <c r="J916" s="80" t="s">
        <v>19</v>
      </c>
      <c r="K916" s="80" t="s">
        <v>17</v>
      </c>
      <c r="L916" s="80" t="s">
        <v>10</v>
      </c>
      <c r="M916" s="82">
        <v>47</v>
      </c>
      <c r="N916" s="82">
        <f>IF($O916="Income",$M916*'Lookup Values'!$H$3,$M916*'Lookup Values'!$H$2)</f>
        <v>4.05375</v>
      </c>
      <c r="O916" s="80" t="str">
        <f t="shared" si="74"/>
        <v>Expense</v>
      </c>
    </row>
    <row r="917" spans="1:15" x14ac:dyDescent="0.25">
      <c r="A917" s="80">
        <v>916</v>
      </c>
      <c r="B917" s="81">
        <v>41033</v>
      </c>
      <c r="C917" s="64">
        <f t="shared" si="70"/>
        <v>2012</v>
      </c>
      <c r="D917" s="64">
        <f t="shared" si="71"/>
        <v>5</v>
      </c>
      <c r="E917" s="64" t="str">
        <f>VLOOKUP($D917,'Lookup Values'!$A$2:$B$13,2)</f>
        <v>May</v>
      </c>
      <c r="F917" s="64">
        <f t="shared" si="72"/>
        <v>4</v>
      </c>
      <c r="G917" s="64">
        <f t="shared" si="73"/>
        <v>6</v>
      </c>
      <c r="H917" s="64" t="str">
        <f>VLOOKUP($G917, 'Lookup Values'!$D$2:$E$8, 2)</f>
        <v>Fri</v>
      </c>
      <c r="I917" s="80" t="s">
        <v>8</v>
      </c>
      <c r="J917" s="80" t="s">
        <v>22</v>
      </c>
      <c r="K917" s="80" t="s">
        <v>21</v>
      </c>
      <c r="L917" s="80" t="s">
        <v>23</v>
      </c>
      <c r="M917" s="82">
        <v>408</v>
      </c>
      <c r="N917" s="82">
        <f>IF($O917="Income",$M917*'Lookup Values'!$H$3,$M917*'Lookup Values'!$H$2)</f>
        <v>35.19</v>
      </c>
      <c r="O917" s="80" t="str">
        <f t="shared" si="74"/>
        <v>Expense</v>
      </c>
    </row>
    <row r="918" spans="1:15" x14ac:dyDescent="0.25">
      <c r="A918" s="80">
        <v>917</v>
      </c>
      <c r="B918" s="81">
        <v>41036</v>
      </c>
      <c r="C918" s="64">
        <f t="shared" si="70"/>
        <v>2012</v>
      </c>
      <c r="D918" s="64">
        <f t="shared" si="71"/>
        <v>5</v>
      </c>
      <c r="E918" s="64" t="str">
        <f>VLOOKUP($D918,'Lookup Values'!$A$2:$B$13,2)</f>
        <v>May</v>
      </c>
      <c r="F918" s="64">
        <f t="shared" si="72"/>
        <v>7</v>
      </c>
      <c r="G918" s="64">
        <f t="shared" si="73"/>
        <v>2</v>
      </c>
      <c r="H918" s="64" t="str">
        <f>VLOOKUP($G918, 'Lookup Values'!$D$2:$E$8, 2)</f>
        <v>Mon</v>
      </c>
      <c r="I918" s="80" t="s">
        <v>8</v>
      </c>
      <c r="J918" s="80" t="s">
        <v>9</v>
      </c>
      <c r="K918" s="80" t="s">
        <v>7</v>
      </c>
      <c r="L918" s="80" t="s">
        <v>10</v>
      </c>
      <c r="M918" s="82">
        <v>327</v>
      </c>
      <c r="N918" s="82">
        <f>IF($O918="Income",$M918*'Lookup Values'!$H$3,$M918*'Lookup Values'!$H$2)</f>
        <v>28.203749999999999</v>
      </c>
      <c r="O918" s="80" t="str">
        <f t="shared" si="74"/>
        <v>Expense</v>
      </c>
    </row>
    <row r="919" spans="1:15" x14ac:dyDescent="0.25">
      <c r="A919" s="80">
        <v>918</v>
      </c>
      <c r="B919" s="81">
        <v>41037</v>
      </c>
      <c r="C919" s="64">
        <f t="shared" si="70"/>
        <v>2012</v>
      </c>
      <c r="D919" s="64">
        <f t="shared" si="71"/>
        <v>5</v>
      </c>
      <c r="E919" s="64" t="str">
        <f>VLOOKUP($D919,'Lookup Values'!$A$2:$B$13,2)</f>
        <v>May</v>
      </c>
      <c r="F919" s="64">
        <f t="shared" si="72"/>
        <v>8</v>
      </c>
      <c r="G919" s="64">
        <f t="shared" si="73"/>
        <v>3</v>
      </c>
      <c r="H919" s="64" t="str">
        <f>VLOOKUP($G919, 'Lookup Values'!$D$2:$E$8, 2)</f>
        <v>Tue</v>
      </c>
      <c r="I919" s="80" t="s">
        <v>12</v>
      </c>
      <c r="J919" s="80" t="s">
        <v>25</v>
      </c>
      <c r="K919" s="80" t="s">
        <v>24</v>
      </c>
      <c r="L919" s="80" t="s">
        <v>20</v>
      </c>
      <c r="M919" s="82">
        <v>268</v>
      </c>
      <c r="N919" s="82">
        <f>IF($O919="Income",$M919*'Lookup Values'!$H$3,$M919*'Lookup Values'!$H$2)</f>
        <v>23.114999999999998</v>
      </c>
      <c r="O919" s="80" t="str">
        <f t="shared" si="74"/>
        <v>Expense</v>
      </c>
    </row>
    <row r="920" spans="1:15" x14ac:dyDescent="0.25">
      <c r="A920" s="80">
        <v>919</v>
      </c>
      <c r="B920" s="81">
        <v>41038</v>
      </c>
      <c r="C920" s="64">
        <f t="shared" si="70"/>
        <v>2012</v>
      </c>
      <c r="D920" s="64">
        <f t="shared" si="71"/>
        <v>5</v>
      </c>
      <c r="E920" s="64" t="str">
        <f>VLOOKUP($D920,'Lookup Values'!$A$2:$B$13,2)</f>
        <v>May</v>
      </c>
      <c r="F920" s="64">
        <f t="shared" si="72"/>
        <v>9</v>
      </c>
      <c r="G920" s="64">
        <f t="shared" si="73"/>
        <v>4</v>
      </c>
      <c r="H920" s="64" t="str">
        <f>VLOOKUP($G920, 'Lookup Values'!$D$2:$E$8, 2)</f>
        <v>Wed</v>
      </c>
      <c r="I920" s="80" t="s">
        <v>47</v>
      </c>
      <c r="J920" s="80" t="s">
        <v>78</v>
      </c>
      <c r="K920" s="80" t="s">
        <v>79</v>
      </c>
      <c r="L920" s="80" t="s">
        <v>10</v>
      </c>
      <c r="M920" s="82">
        <v>87</v>
      </c>
      <c r="N920" s="82">
        <f>IF($O920="Income",$M920*'Lookup Values'!$H$3,$M920*'Lookup Values'!$H$2)</f>
        <v>33.06</v>
      </c>
      <c r="O920" s="80" t="str">
        <f t="shared" si="74"/>
        <v>Income</v>
      </c>
    </row>
    <row r="921" spans="1:15" x14ac:dyDescent="0.25">
      <c r="A921" s="80">
        <v>920</v>
      </c>
      <c r="B921" s="81">
        <v>41039</v>
      </c>
      <c r="C921" s="64">
        <f t="shared" si="70"/>
        <v>2012</v>
      </c>
      <c r="D921" s="64">
        <f t="shared" si="71"/>
        <v>5</v>
      </c>
      <c r="E921" s="64" t="str">
        <f>VLOOKUP($D921,'Lookup Values'!$A$2:$B$13,2)</f>
        <v>May</v>
      </c>
      <c r="F921" s="64">
        <f t="shared" si="72"/>
        <v>10</v>
      </c>
      <c r="G921" s="64">
        <f t="shared" si="73"/>
        <v>5</v>
      </c>
      <c r="H921" s="64" t="str">
        <f>VLOOKUP($G921, 'Lookup Values'!$D$2:$E$8, 2)</f>
        <v>Thu</v>
      </c>
      <c r="I921" s="80" t="s">
        <v>12</v>
      </c>
      <c r="J921" s="80" t="s">
        <v>25</v>
      </c>
      <c r="K921" s="80" t="s">
        <v>24</v>
      </c>
      <c r="L921" s="80" t="s">
        <v>10</v>
      </c>
      <c r="M921" s="82">
        <v>87</v>
      </c>
      <c r="N921" s="82">
        <f>IF($O921="Income",$M921*'Lookup Values'!$H$3,$M921*'Lookup Values'!$H$2)</f>
        <v>7.5037499999999993</v>
      </c>
      <c r="O921" s="80" t="str">
        <f t="shared" si="74"/>
        <v>Expense</v>
      </c>
    </row>
    <row r="922" spans="1:15" x14ac:dyDescent="0.25">
      <c r="A922" s="80">
        <v>921</v>
      </c>
      <c r="B922" s="81">
        <v>41041</v>
      </c>
      <c r="C922" s="64">
        <f t="shared" si="70"/>
        <v>2012</v>
      </c>
      <c r="D922" s="64">
        <f t="shared" si="71"/>
        <v>5</v>
      </c>
      <c r="E922" s="64" t="str">
        <f>VLOOKUP($D922,'Lookup Values'!$A$2:$B$13,2)</f>
        <v>May</v>
      </c>
      <c r="F922" s="64">
        <f t="shared" si="72"/>
        <v>12</v>
      </c>
      <c r="G922" s="64">
        <f t="shared" si="73"/>
        <v>7</v>
      </c>
      <c r="H922" s="64" t="str">
        <f>VLOOKUP($G922, 'Lookup Values'!$D$2:$E$8, 2)</f>
        <v>Sat</v>
      </c>
      <c r="I922" s="80" t="s">
        <v>39</v>
      </c>
      <c r="J922" s="80" t="s">
        <v>40</v>
      </c>
      <c r="K922" s="80" t="s">
        <v>38</v>
      </c>
      <c r="L922" s="80" t="s">
        <v>10</v>
      </c>
      <c r="M922" s="82">
        <v>278</v>
      </c>
      <c r="N922" s="82">
        <f>IF($O922="Income",$M922*'Lookup Values'!$H$3,$M922*'Lookup Values'!$H$2)</f>
        <v>23.977499999999999</v>
      </c>
      <c r="O922" s="80" t="str">
        <f t="shared" si="74"/>
        <v>Expense</v>
      </c>
    </row>
    <row r="923" spans="1:15" x14ac:dyDescent="0.25">
      <c r="A923" s="80">
        <v>922</v>
      </c>
      <c r="B923" s="81">
        <v>41043</v>
      </c>
      <c r="C923" s="64">
        <f t="shared" si="70"/>
        <v>2012</v>
      </c>
      <c r="D923" s="64">
        <f t="shared" si="71"/>
        <v>5</v>
      </c>
      <c r="E923" s="64" t="str">
        <f>VLOOKUP($D923,'Lookup Values'!$A$2:$B$13,2)</f>
        <v>May</v>
      </c>
      <c r="F923" s="64">
        <f t="shared" si="72"/>
        <v>14</v>
      </c>
      <c r="G923" s="64">
        <f t="shared" si="73"/>
        <v>2</v>
      </c>
      <c r="H923" s="64" t="str">
        <f>VLOOKUP($G923, 'Lookup Values'!$D$2:$E$8, 2)</f>
        <v>Mon</v>
      </c>
      <c r="I923" s="80" t="s">
        <v>32</v>
      </c>
      <c r="J923" s="80" t="s">
        <v>33</v>
      </c>
      <c r="K923" s="80" t="s">
        <v>31</v>
      </c>
      <c r="L923" s="80" t="s">
        <v>20</v>
      </c>
      <c r="M923" s="82">
        <v>343</v>
      </c>
      <c r="N923" s="82">
        <f>IF($O923="Income",$M923*'Lookup Values'!$H$3,$M923*'Lookup Values'!$H$2)</f>
        <v>29.583749999999998</v>
      </c>
      <c r="O923" s="80" t="str">
        <f t="shared" si="74"/>
        <v>Expense</v>
      </c>
    </row>
    <row r="924" spans="1:15" x14ac:dyDescent="0.25">
      <c r="A924" s="80">
        <v>923</v>
      </c>
      <c r="B924" s="81">
        <v>41047</v>
      </c>
      <c r="C924" s="64">
        <f t="shared" si="70"/>
        <v>2012</v>
      </c>
      <c r="D924" s="64">
        <f t="shared" si="71"/>
        <v>5</v>
      </c>
      <c r="E924" s="64" t="str">
        <f>VLOOKUP($D924,'Lookup Values'!$A$2:$B$13,2)</f>
        <v>May</v>
      </c>
      <c r="F924" s="64">
        <f t="shared" si="72"/>
        <v>18</v>
      </c>
      <c r="G924" s="64">
        <f t="shared" si="73"/>
        <v>6</v>
      </c>
      <c r="H924" s="64" t="str">
        <f>VLOOKUP($G924, 'Lookup Values'!$D$2:$E$8, 2)</f>
        <v>Fri</v>
      </c>
      <c r="I924" s="80" t="s">
        <v>32</v>
      </c>
      <c r="J924" s="80" t="s">
        <v>33</v>
      </c>
      <c r="K924" s="80" t="s">
        <v>31</v>
      </c>
      <c r="L924" s="80" t="s">
        <v>20</v>
      </c>
      <c r="M924" s="82">
        <v>345</v>
      </c>
      <c r="N924" s="82">
        <f>IF($O924="Income",$M924*'Lookup Values'!$H$3,$M924*'Lookup Values'!$H$2)</f>
        <v>29.756249999999998</v>
      </c>
      <c r="O924" s="80" t="str">
        <f t="shared" si="74"/>
        <v>Expense</v>
      </c>
    </row>
    <row r="925" spans="1:15" x14ac:dyDescent="0.25">
      <c r="A925" s="80">
        <v>924</v>
      </c>
      <c r="B925" s="81">
        <v>41051</v>
      </c>
      <c r="C925" s="64">
        <f t="shared" si="70"/>
        <v>2012</v>
      </c>
      <c r="D925" s="64">
        <f t="shared" si="71"/>
        <v>5</v>
      </c>
      <c r="E925" s="64" t="str">
        <f>VLOOKUP($D925,'Lookup Values'!$A$2:$B$13,2)</f>
        <v>May</v>
      </c>
      <c r="F925" s="64">
        <f t="shared" si="72"/>
        <v>22</v>
      </c>
      <c r="G925" s="64">
        <f t="shared" si="73"/>
        <v>3</v>
      </c>
      <c r="H925" s="64" t="str">
        <f>VLOOKUP($G925, 'Lookup Values'!$D$2:$E$8, 2)</f>
        <v>Tue</v>
      </c>
      <c r="I925" s="80" t="s">
        <v>47</v>
      </c>
      <c r="J925" s="80" t="s">
        <v>78</v>
      </c>
      <c r="K925" s="80" t="s">
        <v>79</v>
      </c>
      <c r="L925" s="80" t="s">
        <v>20</v>
      </c>
      <c r="M925" s="82">
        <v>154</v>
      </c>
      <c r="N925" s="82">
        <f>IF($O925="Income",$M925*'Lookup Values'!$H$3,$M925*'Lookup Values'!$H$2)</f>
        <v>58.52</v>
      </c>
      <c r="O925" s="80" t="str">
        <f t="shared" si="74"/>
        <v>Income</v>
      </c>
    </row>
    <row r="926" spans="1:15" x14ac:dyDescent="0.25">
      <c r="A926" s="80">
        <v>925</v>
      </c>
      <c r="B926" s="81">
        <v>41055</v>
      </c>
      <c r="C926" s="64">
        <f t="shared" si="70"/>
        <v>2012</v>
      </c>
      <c r="D926" s="64">
        <f t="shared" si="71"/>
        <v>5</v>
      </c>
      <c r="E926" s="64" t="str">
        <f>VLOOKUP($D926,'Lookup Values'!$A$2:$B$13,2)</f>
        <v>May</v>
      </c>
      <c r="F926" s="64">
        <f t="shared" si="72"/>
        <v>26</v>
      </c>
      <c r="G926" s="64">
        <f t="shared" si="73"/>
        <v>7</v>
      </c>
      <c r="H926" s="64" t="str">
        <f>VLOOKUP($G926, 'Lookup Values'!$D$2:$E$8, 2)</f>
        <v>Sat</v>
      </c>
      <c r="I926" s="80" t="s">
        <v>12</v>
      </c>
      <c r="J926" s="80" t="s">
        <v>25</v>
      </c>
      <c r="K926" s="80" t="s">
        <v>24</v>
      </c>
      <c r="L926" s="80" t="s">
        <v>20</v>
      </c>
      <c r="M926" s="82">
        <v>164</v>
      </c>
      <c r="N926" s="82">
        <f>IF($O926="Income",$M926*'Lookup Values'!$H$3,$M926*'Lookup Values'!$H$2)</f>
        <v>14.145</v>
      </c>
      <c r="O926" s="80" t="str">
        <f t="shared" si="74"/>
        <v>Expense</v>
      </c>
    </row>
    <row r="927" spans="1:15" x14ac:dyDescent="0.25">
      <c r="A927" s="80">
        <v>926</v>
      </c>
      <c r="B927" s="81">
        <v>41058</v>
      </c>
      <c r="C927" s="64">
        <f t="shared" si="70"/>
        <v>2012</v>
      </c>
      <c r="D927" s="64">
        <f t="shared" si="71"/>
        <v>5</v>
      </c>
      <c r="E927" s="64" t="str">
        <f>VLOOKUP($D927,'Lookup Values'!$A$2:$B$13,2)</f>
        <v>May</v>
      </c>
      <c r="F927" s="64">
        <f t="shared" si="72"/>
        <v>29</v>
      </c>
      <c r="G927" s="64">
        <f t="shared" si="73"/>
        <v>3</v>
      </c>
      <c r="H927" s="64" t="str">
        <f>VLOOKUP($G927, 'Lookup Values'!$D$2:$E$8, 2)</f>
        <v>Tue</v>
      </c>
      <c r="I927" s="80" t="s">
        <v>8</v>
      </c>
      <c r="J927" s="80" t="s">
        <v>9</v>
      </c>
      <c r="K927" s="80" t="s">
        <v>7</v>
      </c>
      <c r="L927" s="80" t="s">
        <v>20</v>
      </c>
      <c r="M927" s="82">
        <v>198</v>
      </c>
      <c r="N927" s="82">
        <f>IF($O927="Income",$M927*'Lookup Values'!$H$3,$M927*'Lookup Values'!$H$2)</f>
        <v>17.077499999999997</v>
      </c>
      <c r="O927" s="80" t="str">
        <f t="shared" si="74"/>
        <v>Expense</v>
      </c>
    </row>
    <row r="928" spans="1:15" x14ac:dyDescent="0.25">
      <c r="A928" s="80">
        <v>927</v>
      </c>
      <c r="B928" s="81">
        <v>41062</v>
      </c>
      <c r="C928" s="64">
        <f t="shared" si="70"/>
        <v>2012</v>
      </c>
      <c r="D928" s="64">
        <f t="shared" si="71"/>
        <v>6</v>
      </c>
      <c r="E928" s="64" t="str">
        <f>VLOOKUP($D928,'Lookup Values'!$A$2:$B$13,2)</f>
        <v>Jun</v>
      </c>
      <c r="F928" s="64">
        <f t="shared" si="72"/>
        <v>2</v>
      </c>
      <c r="G928" s="64">
        <f t="shared" si="73"/>
        <v>7</v>
      </c>
      <c r="H928" s="64" t="str">
        <f>VLOOKUP($G928, 'Lookup Values'!$D$2:$E$8, 2)</f>
        <v>Sat</v>
      </c>
      <c r="I928" s="80" t="s">
        <v>15</v>
      </c>
      <c r="J928" s="80" t="s">
        <v>16</v>
      </c>
      <c r="K928" s="80" t="s">
        <v>14</v>
      </c>
      <c r="L928" s="80" t="s">
        <v>20</v>
      </c>
      <c r="M928" s="82">
        <v>430</v>
      </c>
      <c r="N928" s="82">
        <f>IF($O928="Income",$M928*'Lookup Values'!$H$3,$M928*'Lookup Values'!$H$2)</f>
        <v>37.087499999999999</v>
      </c>
      <c r="O928" s="80" t="str">
        <f t="shared" si="74"/>
        <v>Expense</v>
      </c>
    </row>
    <row r="929" spans="1:15" x14ac:dyDescent="0.25">
      <c r="A929" s="80">
        <v>928</v>
      </c>
      <c r="B929" s="81">
        <v>41064</v>
      </c>
      <c r="C929" s="64">
        <f t="shared" si="70"/>
        <v>2012</v>
      </c>
      <c r="D929" s="64">
        <f t="shared" si="71"/>
        <v>6</v>
      </c>
      <c r="E929" s="64" t="str">
        <f>VLOOKUP($D929,'Lookup Values'!$A$2:$B$13,2)</f>
        <v>Jun</v>
      </c>
      <c r="F929" s="64">
        <f t="shared" si="72"/>
        <v>4</v>
      </c>
      <c r="G929" s="64">
        <f t="shared" si="73"/>
        <v>2</v>
      </c>
      <c r="H929" s="64" t="str">
        <f>VLOOKUP($G929, 'Lookup Values'!$D$2:$E$8, 2)</f>
        <v>Mon</v>
      </c>
      <c r="I929" s="80" t="s">
        <v>8</v>
      </c>
      <c r="J929" s="80" t="s">
        <v>9</v>
      </c>
      <c r="K929" s="80" t="s">
        <v>7</v>
      </c>
      <c r="L929" s="80" t="s">
        <v>20</v>
      </c>
      <c r="M929" s="82">
        <v>102</v>
      </c>
      <c r="N929" s="82">
        <f>IF($O929="Income",$M929*'Lookup Values'!$H$3,$M929*'Lookup Values'!$H$2)</f>
        <v>8.7974999999999994</v>
      </c>
      <c r="O929" s="80" t="str">
        <f t="shared" si="74"/>
        <v>Expense</v>
      </c>
    </row>
    <row r="930" spans="1:15" x14ac:dyDescent="0.25">
      <c r="A930" s="80">
        <v>929</v>
      </c>
      <c r="B930" s="81">
        <v>41064</v>
      </c>
      <c r="C930" s="64">
        <f t="shared" si="70"/>
        <v>2012</v>
      </c>
      <c r="D930" s="64">
        <f t="shared" si="71"/>
        <v>6</v>
      </c>
      <c r="E930" s="64" t="str">
        <f>VLOOKUP($D930,'Lookup Values'!$A$2:$B$13,2)</f>
        <v>Jun</v>
      </c>
      <c r="F930" s="64">
        <f t="shared" si="72"/>
        <v>4</v>
      </c>
      <c r="G930" s="64">
        <f t="shared" si="73"/>
        <v>2</v>
      </c>
      <c r="H930" s="64" t="str">
        <f>VLOOKUP($G930, 'Lookup Values'!$D$2:$E$8, 2)</f>
        <v>Mon</v>
      </c>
      <c r="I930" s="80" t="s">
        <v>47</v>
      </c>
      <c r="J930" s="80" t="s">
        <v>80</v>
      </c>
      <c r="K930" s="80" t="s">
        <v>81</v>
      </c>
      <c r="L930" s="80" t="s">
        <v>10</v>
      </c>
      <c r="M930" s="82">
        <v>310</v>
      </c>
      <c r="N930" s="82">
        <f>IF($O930="Income",$M930*'Lookup Values'!$H$3,$M930*'Lookup Values'!$H$2)</f>
        <v>117.8</v>
      </c>
      <c r="O930" s="80" t="str">
        <f t="shared" si="74"/>
        <v>Income</v>
      </c>
    </row>
    <row r="931" spans="1:15" x14ac:dyDescent="0.25">
      <c r="A931" s="80">
        <v>930</v>
      </c>
      <c r="B931" s="81">
        <v>41065</v>
      </c>
      <c r="C931" s="64">
        <f t="shared" si="70"/>
        <v>2012</v>
      </c>
      <c r="D931" s="64">
        <f t="shared" si="71"/>
        <v>6</v>
      </c>
      <c r="E931" s="64" t="str">
        <f>VLOOKUP($D931,'Lookup Values'!$A$2:$B$13,2)</f>
        <v>Jun</v>
      </c>
      <c r="F931" s="64">
        <f t="shared" si="72"/>
        <v>5</v>
      </c>
      <c r="G931" s="64">
        <f t="shared" si="73"/>
        <v>3</v>
      </c>
      <c r="H931" s="64" t="str">
        <f>VLOOKUP($G931, 'Lookup Values'!$D$2:$E$8, 2)</f>
        <v>Tue</v>
      </c>
      <c r="I931" s="80" t="s">
        <v>18</v>
      </c>
      <c r="J931" s="80" t="s">
        <v>19</v>
      </c>
      <c r="K931" s="80" t="s">
        <v>17</v>
      </c>
      <c r="L931" s="80" t="s">
        <v>23</v>
      </c>
      <c r="M931" s="82">
        <v>127</v>
      </c>
      <c r="N931" s="82">
        <f>IF($O931="Income",$M931*'Lookup Values'!$H$3,$M931*'Lookup Values'!$H$2)</f>
        <v>10.953749999999999</v>
      </c>
      <c r="O931" s="80" t="str">
        <f t="shared" si="74"/>
        <v>Expense</v>
      </c>
    </row>
    <row r="932" spans="1:15" x14ac:dyDescent="0.25">
      <c r="A932" s="80">
        <v>931</v>
      </c>
      <c r="B932" s="81">
        <v>41067</v>
      </c>
      <c r="C932" s="64">
        <f t="shared" si="70"/>
        <v>2012</v>
      </c>
      <c r="D932" s="64">
        <f t="shared" si="71"/>
        <v>6</v>
      </c>
      <c r="E932" s="64" t="str">
        <f>VLOOKUP($D932,'Lookup Values'!$A$2:$B$13,2)</f>
        <v>Jun</v>
      </c>
      <c r="F932" s="64">
        <f t="shared" si="72"/>
        <v>7</v>
      </c>
      <c r="G932" s="64">
        <f t="shared" si="73"/>
        <v>5</v>
      </c>
      <c r="H932" s="64" t="str">
        <f>VLOOKUP($G932, 'Lookup Values'!$D$2:$E$8, 2)</f>
        <v>Thu</v>
      </c>
      <c r="I932" s="80" t="s">
        <v>15</v>
      </c>
      <c r="J932" s="80" t="s">
        <v>35</v>
      </c>
      <c r="K932" s="80" t="s">
        <v>34</v>
      </c>
      <c r="L932" s="80" t="s">
        <v>23</v>
      </c>
      <c r="M932" s="82">
        <v>12</v>
      </c>
      <c r="N932" s="82">
        <f>IF($O932="Income",$M932*'Lookup Values'!$H$3,$M932*'Lookup Values'!$H$2)</f>
        <v>1.0349999999999999</v>
      </c>
      <c r="O932" s="80" t="str">
        <f t="shared" si="74"/>
        <v>Expense</v>
      </c>
    </row>
    <row r="933" spans="1:15" x14ac:dyDescent="0.25">
      <c r="A933" s="80">
        <v>932</v>
      </c>
      <c r="B933" s="81">
        <v>41068</v>
      </c>
      <c r="C933" s="64">
        <f t="shared" si="70"/>
        <v>2012</v>
      </c>
      <c r="D933" s="64">
        <f t="shared" si="71"/>
        <v>6</v>
      </c>
      <c r="E933" s="64" t="str">
        <f>VLOOKUP($D933,'Lookup Values'!$A$2:$B$13,2)</f>
        <v>Jun</v>
      </c>
      <c r="F933" s="64">
        <f t="shared" si="72"/>
        <v>8</v>
      </c>
      <c r="G933" s="64">
        <f t="shared" si="73"/>
        <v>6</v>
      </c>
      <c r="H933" s="64" t="str">
        <f>VLOOKUP($G933, 'Lookup Values'!$D$2:$E$8, 2)</f>
        <v>Fri</v>
      </c>
      <c r="I933" s="80" t="s">
        <v>12</v>
      </c>
      <c r="J933" s="80" t="s">
        <v>25</v>
      </c>
      <c r="K933" s="80" t="s">
        <v>24</v>
      </c>
      <c r="L933" s="80" t="s">
        <v>23</v>
      </c>
      <c r="M933" s="82">
        <v>217</v>
      </c>
      <c r="N933" s="82">
        <f>IF($O933="Income",$M933*'Lookup Values'!$H$3,$M933*'Lookup Values'!$H$2)</f>
        <v>18.716249999999999</v>
      </c>
      <c r="O933" s="80" t="str">
        <f t="shared" si="74"/>
        <v>Expense</v>
      </c>
    </row>
    <row r="934" spans="1:15" x14ac:dyDescent="0.25">
      <c r="A934" s="80">
        <v>933</v>
      </c>
      <c r="B934" s="81">
        <v>41069</v>
      </c>
      <c r="C934" s="64">
        <f t="shared" si="70"/>
        <v>2012</v>
      </c>
      <c r="D934" s="64">
        <f t="shared" si="71"/>
        <v>6</v>
      </c>
      <c r="E934" s="64" t="str">
        <f>VLOOKUP($D934,'Lookup Values'!$A$2:$B$13,2)</f>
        <v>Jun</v>
      </c>
      <c r="F934" s="64">
        <f t="shared" si="72"/>
        <v>9</v>
      </c>
      <c r="G934" s="64">
        <f t="shared" si="73"/>
        <v>7</v>
      </c>
      <c r="H934" s="64" t="str">
        <f>VLOOKUP($G934, 'Lookup Values'!$D$2:$E$8, 2)</f>
        <v>Sat</v>
      </c>
      <c r="I934" s="80" t="s">
        <v>42</v>
      </c>
      <c r="J934" s="80" t="s">
        <v>43</v>
      </c>
      <c r="K934" s="80" t="s">
        <v>41</v>
      </c>
      <c r="L934" s="80" t="s">
        <v>20</v>
      </c>
      <c r="M934" s="82">
        <v>465</v>
      </c>
      <c r="N934" s="82">
        <f>IF($O934="Income",$M934*'Lookup Values'!$H$3,$M934*'Lookup Values'!$H$2)</f>
        <v>40.106249999999996</v>
      </c>
      <c r="O934" s="80" t="str">
        <f t="shared" si="74"/>
        <v>Expense</v>
      </c>
    </row>
    <row r="935" spans="1:15" x14ac:dyDescent="0.25">
      <c r="A935" s="80">
        <v>934</v>
      </c>
      <c r="B935" s="81">
        <v>41070</v>
      </c>
      <c r="C935" s="64">
        <f t="shared" si="70"/>
        <v>2012</v>
      </c>
      <c r="D935" s="64">
        <f t="shared" si="71"/>
        <v>6</v>
      </c>
      <c r="E935" s="64" t="str">
        <f>VLOOKUP($D935,'Lookup Values'!$A$2:$B$13,2)</f>
        <v>Jun</v>
      </c>
      <c r="F935" s="64">
        <f t="shared" si="72"/>
        <v>10</v>
      </c>
      <c r="G935" s="64">
        <f t="shared" si="73"/>
        <v>1</v>
      </c>
      <c r="H935" s="64" t="str">
        <f>VLOOKUP($G935, 'Lookup Values'!$D$2:$E$8, 2)</f>
        <v>Sun</v>
      </c>
      <c r="I935" s="80" t="s">
        <v>18</v>
      </c>
      <c r="J935" s="80" t="s">
        <v>30</v>
      </c>
      <c r="K935" s="80" t="s">
        <v>29</v>
      </c>
      <c r="L935" s="80" t="s">
        <v>20</v>
      </c>
      <c r="M935" s="82">
        <v>169</v>
      </c>
      <c r="N935" s="82">
        <f>IF($O935="Income",$M935*'Lookup Values'!$H$3,$M935*'Lookup Values'!$H$2)</f>
        <v>14.576249999999998</v>
      </c>
      <c r="O935" s="80" t="str">
        <f t="shared" si="74"/>
        <v>Expense</v>
      </c>
    </row>
    <row r="936" spans="1:15" x14ac:dyDescent="0.25">
      <c r="A936" s="80">
        <v>935</v>
      </c>
      <c r="B936" s="81">
        <v>41071</v>
      </c>
      <c r="C936" s="64">
        <f t="shared" si="70"/>
        <v>2012</v>
      </c>
      <c r="D936" s="64">
        <f t="shared" si="71"/>
        <v>6</v>
      </c>
      <c r="E936" s="64" t="str">
        <f>VLOOKUP($D936,'Lookup Values'!$A$2:$B$13,2)</f>
        <v>Jun</v>
      </c>
      <c r="F936" s="64">
        <f t="shared" si="72"/>
        <v>11</v>
      </c>
      <c r="G936" s="64">
        <f t="shared" si="73"/>
        <v>2</v>
      </c>
      <c r="H936" s="64" t="str">
        <f>VLOOKUP($G936, 'Lookup Values'!$D$2:$E$8, 2)</f>
        <v>Mon</v>
      </c>
      <c r="I936" s="80" t="s">
        <v>12</v>
      </c>
      <c r="J936" s="80" t="s">
        <v>37</v>
      </c>
      <c r="K936" s="80" t="s">
        <v>36</v>
      </c>
      <c r="L936" s="80" t="s">
        <v>20</v>
      </c>
      <c r="M936" s="82">
        <v>248</v>
      </c>
      <c r="N936" s="82">
        <f>IF($O936="Income",$M936*'Lookup Values'!$H$3,$M936*'Lookup Values'!$H$2)</f>
        <v>21.389999999999997</v>
      </c>
      <c r="O936" s="80" t="str">
        <f t="shared" si="74"/>
        <v>Expense</v>
      </c>
    </row>
    <row r="937" spans="1:15" x14ac:dyDescent="0.25">
      <c r="A937" s="80">
        <v>936</v>
      </c>
      <c r="B937" s="81">
        <v>41073</v>
      </c>
      <c r="C937" s="64">
        <f t="shared" si="70"/>
        <v>2012</v>
      </c>
      <c r="D937" s="64">
        <f t="shared" si="71"/>
        <v>6</v>
      </c>
      <c r="E937" s="64" t="str">
        <f>VLOOKUP($D937,'Lookup Values'!$A$2:$B$13,2)</f>
        <v>Jun</v>
      </c>
      <c r="F937" s="64">
        <f t="shared" si="72"/>
        <v>13</v>
      </c>
      <c r="G937" s="64">
        <f t="shared" si="73"/>
        <v>4</v>
      </c>
      <c r="H937" s="64" t="str">
        <f>VLOOKUP($G937, 'Lookup Values'!$D$2:$E$8, 2)</f>
        <v>Wed</v>
      </c>
      <c r="I937" s="80" t="s">
        <v>27</v>
      </c>
      <c r="J937" s="80" t="s">
        <v>28</v>
      </c>
      <c r="K937" s="80" t="s">
        <v>26</v>
      </c>
      <c r="L937" s="80" t="s">
        <v>10</v>
      </c>
      <c r="M937" s="82">
        <v>433</v>
      </c>
      <c r="N937" s="82">
        <f>IF($O937="Income",$M937*'Lookup Values'!$H$3,$M937*'Lookup Values'!$H$2)</f>
        <v>37.346249999999998</v>
      </c>
      <c r="O937" s="80" t="str">
        <f t="shared" si="74"/>
        <v>Expense</v>
      </c>
    </row>
    <row r="938" spans="1:15" x14ac:dyDescent="0.25">
      <c r="A938" s="80">
        <v>937</v>
      </c>
      <c r="B938" s="81">
        <v>41079</v>
      </c>
      <c r="C938" s="64">
        <f t="shared" si="70"/>
        <v>2012</v>
      </c>
      <c r="D938" s="64">
        <f t="shared" si="71"/>
        <v>6</v>
      </c>
      <c r="E938" s="64" t="str">
        <f>VLOOKUP($D938,'Lookup Values'!$A$2:$B$13,2)</f>
        <v>Jun</v>
      </c>
      <c r="F938" s="64">
        <f t="shared" si="72"/>
        <v>19</v>
      </c>
      <c r="G938" s="64">
        <f t="shared" si="73"/>
        <v>3</v>
      </c>
      <c r="H938" s="64" t="str">
        <f>VLOOKUP($G938, 'Lookup Values'!$D$2:$E$8, 2)</f>
        <v>Tue</v>
      </c>
      <c r="I938" s="80" t="s">
        <v>47</v>
      </c>
      <c r="J938" s="80" t="s">
        <v>78</v>
      </c>
      <c r="K938" s="80" t="s">
        <v>79</v>
      </c>
      <c r="L938" s="80" t="s">
        <v>10</v>
      </c>
      <c r="M938" s="82">
        <v>315</v>
      </c>
      <c r="N938" s="82">
        <f>IF($O938="Income",$M938*'Lookup Values'!$H$3,$M938*'Lookup Values'!$H$2)</f>
        <v>119.7</v>
      </c>
      <c r="O938" s="80" t="str">
        <f t="shared" si="74"/>
        <v>Income</v>
      </c>
    </row>
    <row r="939" spans="1:15" x14ac:dyDescent="0.25">
      <c r="A939" s="80">
        <v>938</v>
      </c>
      <c r="B939" s="81">
        <v>41080</v>
      </c>
      <c r="C939" s="64">
        <f t="shared" si="70"/>
        <v>2012</v>
      </c>
      <c r="D939" s="64">
        <f t="shared" si="71"/>
        <v>6</v>
      </c>
      <c r="E939" s="64" t="str">
        <f>VLOOKUP($D939,'Lookup Values'!$A$2:$B$13,2)</f>
        <v>Jun</v>
      </c>
      <c r="F939" s="64">
        <f t="shared" si="72"/>
        <v>20</v>
      </c>
      <c r="G939" s="64">
        <f t="shared" si="73"/>
        <v>4</v>
      </c>
      <c r="H939" s="64" t="str">
        <f>VLOOKUP($G939, 'Lookup Values'!$D$2:$E$8, 2)</f>
        <v>Wed</v>
      </c>
      <c r="I939" s="80" t="s">
        <v>12</v>
      </c>
      <c r="J939" s="80" t="s">
        <v>25</v>
      </c>
      <c r="K939" s="80" t="s">
        <v>24</v>
      </c>
      <c r="L939" s="80" t="s">
        <v>10</v>
      </c>
      <c r="M939" s="82">
        <v>242</v>
      </c>
      <c r="N939" s="82">
        <f>IF($O939="Income",$M939*'Lookup Values'!$H$3,$M939*'Lookup Values'!$H$2)</f>
        <v>20.872499999999999</v>
      </c>
      <c r="O939" s="80" t="str">
        <f t="shared" si="74"/>
        <v>Expense</v>
      </c>
    </row>
    <row r="940" spans="1:15" x14ac:dyDescent="0.25">
      <c r="A940" s="80">
        <v>939</v>
      </c>
      <c r="B940" s="81">
        <v>41081</v>
      </c>
      <c r="C940" s="64">
        <f t="shared" si="70"/>
        <v>2012</v>
      </c>
      <c r="D940" s="64">
        <f t="shared" si="71"/>
        <v>6</v>
      </c>
      <c r="E940" s="64" t="str">
        <f>VLOOKUP($D940,'Lookup Values'!$A$2:$B$13,2)</f>
        <v>Jun</v>
      </c>
      <c r="F940" s="64">
        <f t="shared" si="72"/>
        <v>21</v>
      </c>
      <c r="G940" s="64">
        <f t="shared" si="73"/>
        <v>5</v>
      </c>
      <c r="H940" s="64" t="str">
        <f>VLOOKUP($G940, 'Lookup Values'!$D$2:$E$8, 2)</f>
        <v>Thu</v>
      </c>
      <c r="I940" s="80" t="s">
        <v>8</v>
      </c>
      <c r="J940" s="80" t="s">
        <v>9</v>
      </c>
      <c r="K940" s="80" t="s">
        <v>7</v>
      </c>
      <c r="L940" s="80" t="s">
        <v>10</v>
      </c>
      <c r="M940" s="82">
        <v>278</v>
      </c>
      <c r="N940" s="82">
        <f>IF($O940="Income",$M940*'Lookup Values'!$H$3,$M940*'Lookup Values'!$H$2)</f>
        <v>23.977499999999999</v>
      </c>
      <c r="O940" s="80" t="str">
        <f t="shared" si="74"/>
        <v>Expense</v>
      </c>
    </row>
    <row r="941" spans="1:15" x14ac:dyDescent="0.25">
      <c r="A941" s="80">
        <v>940</v>
      </c>
      <c r="B941" s="81">
        <v>41082</v>
      </c>
      <c r="C941" s="64">
        <f t="shared" si="70"/>
        <v>2012</v>
      </c>
      <c r="D941" s="64">
        <f t="shared" si="71"/>
        <v>6</v>
      </c>
      <c r="E941" s="64" t="str">
        <f>VLOOKUP($D941,'Lookup Values'!$A$2:$B$13,2)</f>
        <v>Jun</v>
      </c>
      <c r="F941" s="64">
        <f t="shared" si="72"/>
        <v>22</v>
      </c>
      <c r="G941" s="64">
        <f t="shared" si="73"/>
        <v>6</v>
      </c>
      <c r="H941" s="64" t="str">
        <f>VLOOKUP($G941, 'Lookup Values'!$D$2:$E$8, 2)</f>
        <v>Fri</v>
      </c>
      <c r="I941" s="80" t="s">
        <v>47</v>
      </c>
      <c r="J941" s="80" t="s">
        <v>76</v>
      </c>
      <c r="K941" s="80" t="s">
        <v>77</v>
      </c>
      <c r="L941" s="80" t="s">
        <v>23</v>
      </c>
      <c r="M941" s="82">
        <v>184</v>
      </c>
      <c r="N941" s="82">
        <f>IF($O941="Income",$M941*'Lookup Values'!$H$3,$M941*'Lookup Values'!$H$2)</f>
        <v>69.92</v>
      </c>
      <c r="O941" s="80" t="str">
        <f t="shared" si="74"/>
        <v>Income</v>
      </c>
    </row>
    <row r="942" spans="1:15" x14ac:dyDescent="0.25">
      <c r="A942" s="80">
        <v>941</v>
      </c>
      <c r="B942" s="81">
        <v>41083</v>
      </c>
      <c r="C942" s="64">
        <f t="shared" si="70"/>
        <v>2012</v>
      </c>
      <c r="D942" s="64">
        <f t="shared" si="71"/>
        <v>6</v>
      </c>
      <c r="E942" s="64" t="str">
        <f>VLOOKUP($D942,'Lookup Values'!$A$2:$B$13,2)</f>
        <v>Jun</v>
      </c>
      <c r="F942" s="64">
        <f t="shared" si="72"/>
        <v>23</v>
      </c>
      <c r="G942" s="64">
        <f t="shared" si="73"/>
        <v>7</v>
      </c>
      <c r="H942" s="64" t="str">
        <f>VLOOKUP($G942, 'Lookup Values'!$D$2:$E$8, 2)</f>
        <v>Sat</v>
      </c>
      <c r="I942" s="80" t="s">
        <v>15</v>
      </c>
      <c r="J942" s="80" t="s">
        <v>16</v>
      </c>
      <c r="K942" s="80" t="s">
        <v>14</v>
      </c>
      <c r="L942" s="80" t="s">
        <v>10</v>
      </c>
      <c r="M942" s="82">
        <v>304</v>
      </c>
      <c r="N942" s="82">
        <f>IF($O942="Income",$M942*'Lookup Values'!$H$3,$M942*'Lookup Values'!$H$2)</f>
        <v>26.22</v>
      </c>
      <c r="O942" s="80" t="str">
        <f t="shared" si="74"/>
        <v>Expense</v>
      </c>
    </row>
    <row r="943" spans="1:15" x14ac:dyDescent="0.25">
      <c r="A943" s="80">
        <v>942</v>
      </c>
      <c r="B943" s="81">
        <v>41084</v>
      </c>
      <c r="C943" s="64">
        <f t="shared" si="70"/>
        <v>2012</v>
      </c>
      <c r="D943" s="64">
        <f t="shared" si="71"/>
        <v>6</v>
      </c>
      <c r="E943" s="64" t="str">
        <f>VLOOKUP($D943,'Lookup Values'!$A$2:$B$13,2)</f>
        <v>Jun</v>
      </c>
      <c r="F943" s="64">
        <f t="shared" si="72"/>
        <v>24</v>
      </c>
      <c r="G943" s="64">
        <f t="shared" si="73"/>
        <v>1</v>
      </c>
      <c r="H943" s="64" t="str">
        <f>VLOOKUP($G943, 'Lookup Values'!$D$2:$E$8, 2)</f>
        <v>Sun</v>
      </c>
      <c r="I943" s="80" t="s">
        <v>42</v>
      </c>
      <c r="J943" s="80" t="s">
        <v>43</v>
      </c>
      <c r="K943" s="80" t="s">
        <v>41</v>
      </c>
      <c r="L943" s="80" t="s">
        <v>23</v>
      </c>
      <c r="M943" s="82">
        <v>248</v>
      </c>
      <c r="N943" s="82">
        <f>IF($O943="Income",$M943*'Lookup Values'!$H$3,$M943*'Lookup Values'!$H$2)</f>
        <v>21.389999999999997</v>
      </c>
      <c r="O943" s="80" t="str">
        <f t="shared" si="74"/>
        <v>Expense</v>
      </c>
    </row>
    <row r="944" spans="1:15" x14ac:dyDescent="0.25">
      <c r="A944" s="80">
        <v>943</v>
      </c>
      <c r="B944" s="81">
        <v>41085</v>
      </c>
      <c r="C944" s="64">
        <f t="shared" si="70"/>
        <v>2012</v>
      </c>
      <c r="D944" s="64">
        <f t="shared" si="71"/>
        <v>6</v>
      </c>
      <c r="E944" s="64" t="str">
        <f>VLOOKUP($D944,'Lookup Values'!$A$2:$B$13,2)</f>
        <v>Jun</v>
      </c>
      <c r="F944" s="64">
        <f t="shared" si="72"/>
        <v>25</v>
      </c>
      <c r="G944" s="64">
        <f t="shared" si="73"/>
        <v>2</v>
      </c>
      <c r="H944" s="64" t="str">
        <f>VLOOKUP($G944, 'Lookup Values'!$D$2:$E$8, 2)</f>
        <v>Mon</v>
      </c>
      <c r="I944" s="80" t="s">
        <v>47</v>
      </c>
      <c r="J944" s="80" t="s">
        <v>76</v>
      </c>
      <c r="K944" s="80" t="s">
        <v>77</v>
      </c>
      <c r="L944" s="80" t="s">
        <v>20</v>
      </c>
      <c r="M944" s="82">
        <v>263</v>
      </c>
      <c r="N944" s="82">
        <f>IF($O944="Income",$M944*'Lookup Values'!$H$3,$M944*'Lookup Values'!$H$2)</f>
        <v>99.94</v>
      </c>
      <c r="O944" s="80" t="str">
        <f t="shared" si="74"/>
        <v>Income</v>
      </c>
    </row>
    <row r="945" spans="1:15" x14ac:dyDescent="0.25">
      <c r="A945" s="80">
        <v>944</v>
      </c>
      <c r="B945" s="81">
        <v>41085</v>
      </c>
      <c r="C945" s="64">
        <f t="shared" si="70"/>
        <v>2012</v>
      </c>
      <c r="D945" s="64">
        <f t="shared" si="71"/>
        <v>6</v>
      </c>
      <c r="E945" s="64" t="str">
        <f>VLOOKUP($D945,'Lookup Values'!$A$2:$B$13,2)</f>
        <v>Jun</v>
      </c>
      <c r="F945" s="64">
        <f t="shared" si="72"/>
        <v>25</v>
      </c>
      <c r="G945" s="64">
        <f t="shared" si="73"/>
        <v>2</v>
      </c>
      <c r="H945" s="64" t="str">
        <f>VLOOKUP($G945, 'Lookup Values'!$D$2:$E$8, 2)</f>
        <v>Mon</v>
      </c>
      <c r="I945" s="80" t="s">
        <v>8</v>
      </c>
      <c r="J945" s="80" t="s">
        <v>9</v>
      </c>
      <c r="K945" s="80" t="s">
        <v>7</v>
      </c>
      <c r="L945" s="80" t="s">
        <v>23</v>
      </c>
      <c r="M945" s="82">
        <v>201</v>
      </c>
      <c r="N945" s="82">
        <f>IF($O945="Income",$M945*'Lookup Values'!$H$3,$M945*'Lookup Values'!$H$2)</f>
        <v>17.33625</v>
      </c>
      <c r="O945" s="80" t="str">
        <f t="shared" si="74"/>
        <v>Expense</v>
      </c>
    </row>
    <row r="946" spans="1:15" x14ac:dyDescent="0.25">
      <c r="A946" s="80">
        <v>945</v>
      </c>
      <c r="B946" s="81">
        <v>41086</v>
      </c>
      <c r="C946" s="64">
        <f t="shared" si="70"/>
        <v>2012</v>
      </c>
      <c r="D946" s="64">
        <f t="shared" si="71"/>
        <v>6</v>
      </c>
      <c r="E946" s="64" t="str">
        <f>VLOOKUP($D946,'Lookup Values'!$A$2:$B$13,2)</f>
        <v>Jun</v>
      </c>
      <c r="F946" s="64">
        <f t="shared" si="72"/>
        <v>26</v>
      </c>
      <c r="G946" s="64">
        <f t="shared" si="73"/>
        <v>3</v>
      </c>
      <c r="H946" s="64" t="str">
        <f>VLOOKUP($G946, 'Lookup Values'!$D$2:$E$8, 2)</f>
        <v>Tue</v>
      </c>
      <c r="I946" s="80" t="s">
        <v>47</v>
      </c>
      <c r="J946" s="80" t="s">
        <v>78</v>
      </c>
      <c r="K946" s="80" t="s">
        <v>79</v>
      </c>
      <c r="L946" s="80" t="s">
        <v>10</v>
      </c>
      <c r="M946" s="82">
        <v>133</v>
      </c>
      <c r="N946" s="82">
        <f>IF($O946="Income",$M946*'Lookup Values'!$H$3,$M946*'Lookup Values'!$H$2)</f>
        <v>50.54</v>
      </c>
      <c r="O946" s="80" t="str">
        <f t="shared" si="74"/>
        <v>Income</v>
      </c>
    </row>
    <row r="947" spans="1:15" x14ac:dyDescent="0.25">
      <c r="A947" s="80">
        <v>946</v>
      </c>
      <c r="B947" s="81">
        <v>41087</v>
      </c>
      <c r="C947" s="64">
        <f t="shared" si="70"/>
        <v>2012</v>
      </c>
      <c r="D947" s="64">
        <f t="shared" si="71"/>
        <v>6</v>
      </c>
      <c r="E947" s="64" t="str">
        <f>VLOOKUP($D947,'Lookup Values'!$A$2:$B$13,2)</f>
        <v>Jun</v>
      </c>
      <c r="F947" s="64">
        <f t="shared" si="72"/>
        <v>27</v>
      </c>
      <c r="G947" s="64">
        <f t="shared" si="73"/>
        <v>4</v>
      </c>
      <c r="H947" s="64" t="str">
        <f>VLOOKUP($G947, 'Lookup Values'!$D$2:$E$8, 2)</f>
        <v>Wed</v>
      </c>
      <c r="I947" s="80" t="s">
        <v>15</v>
      </c>
      <c r="J947" s="80" t="s">
        <v>16</v>
      </c>
      <c r="K947" s="80" t="s">
        <v>14</v>
      </c>
      <c r="L947" s="80" t="s">
        <v>20</v>
      </c>
      <c r="M947" s="82">
        <v>227</v>
      </c>
      <c r="N947" s="82">
        <f>IF($O947="Income",$M947*'Lookup Values'!$H$3,$M947*'Lookup Values'!$H$2)</f>
        <v>19.578749999999999</v>
      </c>
      <c r="O947" s="80" t="str">
        <f t="shared" si="74"/>
        <v>Expense</v>
      </c>
    </row>
    <row r="948" spans="1:15" x14ac:dyDescent="0.25">
      <c r="A948" s="80">
        <v>947</v>
      </c>
      <c r="B948" s="81">
        <v>41089</v>
      </c>
      <c r="C948" s="64">
        <f t="shared" si="70"/>
        <v>2012</v>
      </c>
      <c r="D948" s="64">
        <f t="shared" si="71"/>
        <v>6</v>
      </c>
      <c r="E948" s="64" t="str">
        <f>VLOOKUP($D948,'Lookup Values'!$A$2:$B$13,2)</f>
        <v>Jun</v>
      </c>
      <c r="F948" s="64">
        <f t="shared" si="72"/>
        <v>29</v>
      </c>
      <c r="G948" s="64">
        <f t="shared" si="73"/>
        <v>6</v>
      </c>
      <c r="H948" s="64" t="str">
        <f>VLOOKUP($G948, 'Lookup Values'!$D$2:$E$8, 2)</f>
        <v>Fri</v>
      </c>
      <c r="I948" s="80" t="s">
        <v>42</v>
      </c>
      <c r="J948" s="80" t="s">
        <v>43</v>
      </c>
      <c r="K948" s="80" t="s">
        <v>41</v>
      </c>
      <c r="L948" s="80" t="s">
        <v>10</v>
      </c>
      <c r="M948" s="82">
        <v>464</v>
      </c>
      <c r="N948" s="82">
        <f>IF($O948="Income",$M948*'Lookup Values'!$H$3,$M948*'Lookup Values'!$H$2)</f>
        <v>40.019999999999996</v>
      </c>
      <c r="O948" s="80" t="str">
        <f t="shared" si="74"/>
        <v>Expense</v>
      </c>
    </row>
    <row r="949" spans="1:15" x14ac:dyDescent="0.25">
      <c r="A949" s="80">
        <v>948</v>
      </c>
      <c r="B949" s="81">
        <v>41091</v>
      </c>
      <c r="C949" s="64">
        <f t="shared" si="70"/>
        <v>2012</v>
      </c>
      <c r="D949" s="64">
        <f t="shared" si="71"/>
        <v>7</v>
      </c>
      <c r="E949" s="64" t="str">
        <f>VLOOKUP($D949,'Lookup Values'!$A$2:$B$13,2)</f>
        <v>Jul</v>
      </c>
      <c r="F949" s="64">
        <f t="shared" si="72"/>
        <v>1</v>
      </c>
      <c r="G949" s="64">
        <f t="shared" si="73"/>
        <v>1</v>
      </c>
      <c r="H949" s="64" t="str">
        <f>VLOOKUP($G949, 'Lookup Values'!$D$2:$E$8, 2)</f>
        <v>Sun</v>
      </c>
      <c r="I949" s="80" t="s">
        <v>12</v>
      </c>
      <c r="J949" s="80" t="s">
        <v>25</v>
      </c>
      <c r="K949" s="80" t="s">
        <v>24</v>
      </c>
      <c r="L949" s="80" t="s">
        <v>23</v>
      </c>
      <c r="M949" s="82">
        <v>286</v>
      </c>
      <c r="N949" s="82">
        <f>IF($O949="Income",$M949*'Lookup Values'!$H$3,$M949*'Lookup Values'!$H$2)</f>
        <v>24.667499999999997</v>
      </c>
      <c r="O949" s="80" t="str">
        <f t="shared" si="74"/>
        <v>Expense</v>
      </c>
    </row>
    <row r="950" spans="1:15" x14ac:dyDescent="0.25">
      <c r="A950" s="80">
        <v>949</v>
      </c>
      <c r="B950" s="81">
        <v>41092</v>
      </c>
      <c r="C950" s="64">
        <f t="shared" si="70"/>
        <v>2012</v>
      </c>
      <c r="D950" s="64">
        <f t="shared" si="71"/>
        <v>7</v>
      </c>
      <c r="E950" s="64" t="str">
        <f>VLOOKUP($D950,'Lookup Values'!$A$2:$B$13,2)</f>
        <v>Jul</v>
      </c>
      <c r="F950" s="64">
        <f t="shared" si="72"/>
        <v>2</v>
      </c>
      <c r="G950" s="64">
        <f t="shared" si="73"/>
        <v>2</v>
      </c>
      <c r="H950" s="64" t="str">
        <f>VLOOKUP($G950, 'Lookup Values'!$D$2:$E$8, 2)</f>
        <v>Mon</v>
      </c>
      <c r="I950" s="80" t="s">
        <v>42</v>
      </c>
      <c r="J950" s="80" t="s">
        <v>43</v>
      </c>
      <c r="K950" s="80" t="s">
        <v>41</v>
      </c>
      <c r="L950" s="80" t="s">
        <v>23</v>
      </c>
      <c r="M950" s="82">
        <v>133</v>
      </c>
      <c r="N950" s="82">
        <f>IF($O950="Income",$M950*'Lookup Values'!$H$3,$M950*'Lookup Values'!$H$2)</f>
        <v>11.47125</v>
      </c>
      <c r="O950" s="80" t="str">
        <f t="shared" si="74"/>
        <v>Expense</v>
      </c>
    </row>
    <row r="951" spans="1:15" x14ac:dyDescent="0.25">
      <c r="A951" s="80">
        <v>950</v>
      </c>
      <c r="B951" s="81">
        <v>41093</v>
      </c>
      <c r="C951" s="64">
        <f t="shared" si="70"/>
        <v>2012</v>
      </c>
      <c r="D951" s="64">
        <f t="shared" si="71"/>
        <v>7</v>
      </c>
      <c r="E951" s="64" t="str">
        <f>VLOOKUP($D951,'Lookup Values'!$A$2:$B$13,2)</f>
        <v>Jul</v>
      </c>
      <c r="F951" s="64">
        <f t="shared" si="72"/>
        <v>3</v>
      </c>
      <c r="G951" s="64">
        <f t="shared" si="73"/>
        <v>3</v>
      </c>
      <c r="H951" s="64" t="str">
        <f>VLOOKUP($G951, 'Lookup Values'!$D$2:$E$8, 2)</f>
        <v>Tue</v>
      </c>
      <c r="I951" s="80" t="s">
        <v>18</v>
      </c>
      <c r="J951" s="80" t="s">
        <v>30</v>
      </c>
      <c r="K951" s="80" t="s">
        <v>29</v>
      </c>
      <c r="L951" s="80" t="s">
        <v>23</v>
      </c>
      <c r="M951" s="82">
        <v>351</v>
      </c>
      <c r="N951" s="82">
        <f>IF($O951="Income",$M951*'Lookup Values'!$H$3,$M951*'Lookup Values'!$H$2)</f>
        <v>30.273749999999996</v>
      </c>
      <c r="O951" s="80" t="str">
        <f t="shared" si="74"/>
        <v>Expense</v>
      </c>
    </row>
    <row r="952" spans="1:15" x14ac:dyDescent="0.25">
      <c r="A952" s="80">
        <v>951</v>
      </c>
      <c r="B952" s="81">
        <v>41098</v>
      </c>
      <c r="C952" s="64">
        <f t="shared" si="70"/>
        <v>2012</v>
      </c>
      <c r="D952" s="64">
        <f t="shared" si="71"/>
        <v>7</v>
      </c>
      <c r="E952" s="64" t="str">
        <f>VLOOKUP($D952,'Lookup Values'!$A$2:$B$13,2)</f>
        <v>Jul</v>
      </c>
      <c r="F952" s="64">
        <f t="shared" si="72"/>
        <v>8</v>
      </c>
      <c r="G952" s="64">
        <f t="shared" si="73"/>
        <v>1</v>
      </c>
      <c r="H952" s="64" t="str">
        <f>VLOOKUP($G952, 'Lookup Values'!$D$2:$E$8, 2)</f>
        <v>Sun</v>
      </c>
      <c r="I952" s="80" t="s">
        <v>27</v>
      </c>
      <c r="J952" s="80" t="s">
        <v>28</v>
      </c>
      <c r="K952" s="80" t="s">
        <v>26</v>
      </c>
      <c r="L952" s="80" t="s">
        <v>10</v>
      </c>
      <c r="M952" s="82">
        <v>184</v>
      </c>
      <c r="N952" s="82">
        <f>IF($O952="Income",$M952*'Lookup Values'!$H$3,$M952*'Lookup Values'!$H$2)</f>
        <v>15.87</v>
      </c>
      <c r="O952" s="80" t="str">
        <f t="shared" si="74"/>
        <v>Expense</v>
      </c>
    </row>
    <row r="953" spans="1:15" x14ac:dyDescent="0.25">
      <c r="A953" s="80">
        <v>952</v>
      </c>
      <c r="B953" s="81">
        <v>41099</v>
      </c>
      <c r="C953" s="64">
        <f t="shared" si="70"/>
        <v>2012</v>
      </c>
      <c r="D953" s="64">
        <f t="shared" si="71"/>
        <v>7</v>
      </c>
      <c r="E953" s="64" t="str">
        <f>VLOOKUP($D953,'Lookup Values'!$A$2:$B$13,2)</f>
        <v>Jul</v>
      </c>
      <c r="F953" s="64">
        <f t="shared" si="72"/>
        <v>9</v>
      </c>
      <c r="G953" s="64">
        <f t="shared" si="73"/>
        <v>2</v>
      </c>
      <c r="H953" s="64" t="str">
        <f>VLOOKUP($G953, 'Lookup Values'!$D$2:$E$8, 2)</f>
        <v>Mon</v>
      </c>
      <c r="I953" s="80" t="s">
        <v>12</v>
      </c>
      <c r="J953" s="80" t="s">
        <v>13</v>
      </c>
      <c r="K953" s="80" t="s">
        <v>11</v>
      </c>
      <c r="L953" s="80" t="s">
        <v>23</v>
      </c>
      <c r="M953" s="82">
        <v>76</v>
      </c>
      <c r="N953" s="82">
        <f>IF($O953="Income",$M953*'Lookup Values'!$H$3,$M953*'Lookup Values'!$H$2)</f>
        <v>6.5549999999999997</v>
      </c>
      <c r="O953" s="80" t="str">
        <f t="shared" si="74"/>
        <v>Expense</v>
      </c>
    </row>
    <row r="954" spans="1:15" x14ac:dyDescent="0.25">
      <c r="A954" s="80">
        <v>953</v>
      </c>
      <c r="B954" s="81">
        <v>41099</v>
      </c>
      <c r="C954" s="64">
        <f t="shared" si="70"/>
        <v>2012</v>
      </c>
      <c r="D954" s="64">
        <f t="shared" si="71"/>
        <v>7</v>
      </c>
      <c r="E954" s="64" t="str">
        <f>VLOOKUP($D954,'Lookup Values'!$A$2:$B$13,2)</f>
        <v>Jul</v>
      </c>
      <c r="F954" s="64">
        <f t="shared" si="72"/>
        <v>9</v>
      </c>
      <c r="G954" s="64">
        <f t="shared" si="73"/>
        <v>2</v>
      </c>
      <c r="H954" s="64" t="str">
        <f>VLOOKUP($G954, 'Lookup Values'!$D$2:$E$8, 2)</f>
        <v>Mon</v>
      </c>
      <c r="I954" s="80" t="s">
        <v>12</v>
      </c>
      <c r="J954" s="80" t="s">
        <v>13</v>
      </c>
      <c r="K954" s="80" t="s">
        <v>11</v>
      </c>
      <c r="L954" s="80" t="s">
        <v>20</v>
      </c>
      <c r="M954" s="82">
        <v>54</v>
      </c>
      <c r="N954" s="82">
        <f>IF($O954="Income",$M954*'Lookup Values'!$H$3,$M954*'Lookup Values'!$H$2)</f>
        <v>4.6574999999999998</v>
      </c>
      <c r="O954" s="80" t="str">
        <f t="shared" si="74"/>
        <v>Expense</v>
      </c>
    </row>
    <row r="955" spans="1:15" x14ac:dyDescent="0.25">
      <c r="A955" s="80">
        <v>954</v>
      </c>
      <c r="B955" s="81">
        <v>41100</v>
      </c>
      <c r="C955" s="64">
        <f t="shared" si="70"/>
        <v>2012</v>
      </c>
      <c r="D955" s="64">
        <f t="shared" si="71"/>
        <v>7</v>
      </c>
      <c r="E955" s="64" t="str">
        <f>VLOOKUP($D955,'Lookup Values'!$A$2:$B$13,2)</f>
        <v>Jul</v>
      </c>
      <c r="F955" s="64">
        <f t="shared" si="72"/>
        <v>10</v>
      </c>
      <c r="G955" s="64">
        <f t="shared" si="73"/>
        <v>3</v>
      </c>
      <c r="H955" s="64" t="str">
        <f>VLOOKUP($G955, 'Lookup Values'!$D$2:$E$8, 2)</f>
        <v>Tue</v>
      </c>
      <c r="I955" s="80" t="s">
        <v>27</v>
      </c>
      <c r="J955" s="80" t="s">
        <v>28</v>
      </c>
      <c r="K955" s="80" t="s">
        <v>26</v>
      </c>
      <c r="L955" s="80" t="s">
        <v>10</v>
      </c>
      <c r="M955" s="82">
        <v>47</v>
      </c>
      <c r="N955" s="82">
        <f>IF($O955="Income",$M955*'Lookup Values'!$H$3,$M955*'Lookup Values'!$H$2)</f>
        <v>4.05375</v>
      </c>
      <c r="O955" s="80" t="str">
        <f t="shared" si="74"/>
        <v>Expense</v>
      </c>
    </row>
    <row r="956" spans="1:15" x14ac:dyDescent="0.25">
      <c r="A956" s="80">
        <v>955</v>
      </c>
      <c r="B956" s="81">
        <v>41102</v>
      </c>
      <c r="C956" s="64">
        <f t="shared" si="70"/>
        <v>2012</v>
      </c>
      <c r="D956" s="64">
        <f t="shared" si="71"/>
        <v>7</v>
      </c>
      <c r="E956" s="64" t="str">
        <f>VLOOKUP($D956,'Lookup Values'!$A$2:$B$13,2)</f>
        <v>Jul</v>
      </c>
      <c r="F956" s="64">
        <f t="shared" si="72"/>
        <v>12</v>
      </c>
      <c r="G956" s="64">
        <f t="shared" si="73"/>
        <v>5</v>
      </c>
      <c r="H956" s="64" t="str">
        <f>VLOOKUP($G956, 'Lookup Values'!$D$2:$E$8, 2)</f>
        <v>Thu</v>
      </c>
      <c r="I956" s="80" t="s">
        <v>27</v>
      </c>
      <c r="J956" s="80" t="s">
        <v>28</v>
      </c>
      <c r="K956" s="80" t="s">
        <v>26</v>
      </c>
      <c r="L956" s="80" t="s">
        <v>10</v>
      </c>
      <c r="M956" s="82">
        <v>25</v>
      </c>
      <c r="N956" s="82">
        <f>IF($O956="Income",$M956*'Lookup Values'!$H$3,$M956*'Lookup Values'!$H$2)</f>
        <v>2.15625</v>
      </c>
      <c r="O956" s="80" t="str">
        <f t="shared" si="74"/>
        <v>Expense</v>
      </c>
    </row>
    <row r="957" spans="1:15" x14ac:dyDescent="0.25">
      <c r="A957" s="80">
        <v>956</v>
      </c>
      <c r="B957" s="81">
        <v>41105</v>
      </c>
      <c r="C957" s="64">
        <f t="shared" si="70"/>
        <v>2012</v>
      </c>
      <c r="D957" s="64">
        <f t="shared" si="71"/>
        <v>7</v>
      </c>
      <c r="E957" s="64" t="str">
        <f>VLOOKUP($D957,'Lookup Values'!$A$2:$B$13,2)</f>
        <v>Jul</v>
      </c>
      <c r="F957" s="64">
        <f t="shared" si="72"/>
        <v>15</v>
      </c>
      <c r="G957" s="64">
        <f t="shared" si="73"/>
        <v>1</v>
      </c>
      <c r="H957" s="64" t="str">
        <f>VLOOKUP($G957, 'Lookup Values'!$D$2:$E$8, 2)</f>
        <v>Sun</v>
      </c>
      <c r="I957" s="80" t="s">
        <v>47</v>
      </c>
      <c r="J957" s="80" t="s">
        <v>80</v>
      </c>
      <c r="K957" s="80" t="s">
        <v>81</v>
      </c>
      <c r="L957" s="80" t="s">
        <v>10</v>
      </c>
      <c r="M957" s="82">
        <v>76</v>
      </c>
      <c r="N957" s="82">
        <f>IF($O957="Income",$M957*'Lookup Values'!$H$3,$M957*'Lookup Values'!$H$2)</f>
        <v>28.88</v>
      </c>
      <c r="O957" s="80" t="str">
        <f t="shared" si="74"/>
        <v>Income</v>
      </c>
    </row>
    <row r="958" spans="1:15" x14ac:dyDescent="0.25">
      <c r="A958" s="80">
        <v>957</v>
      </c>
      <c r="B958" s="81">
        <v>41108</v>
      </c>
      <c r="C958" s="64">
        <f t="shared" si="70"/>
        <v>2012</v>
      </c>
      <c r="D958" s="64">
        <f t="shared" si="71"/>
        <v>7</v>
      </c>
      <c r="E958" s="64" t="str">
        <f>VLOOKUP($D958,'Lookup Values'!$A$2:$B$13,2)</f>
        <v>Jul</v>
      </c>
      <c r="F958" s="64">
        <f t="shared" si="72"/>
        <v>18</v>
      </c>
      <c r="G958" s="64">
        <f t="shared" si="73"/>
        <v>4</v>
      </c>
      <c r="H958" s="64" t="str">
        <f>VLOOKUP($G958, 'Lookup Values'!$D$2:$E$8, 2)</f>
        <v>Wed</v>
      </c>
      <c r="I958" s="80" t="s">
        <v>15</v>
      </c>
      <c r="J958" s="80" t="s">
        <v>16</v>
      </c>
      <c r="K958" s="80" t="s">
        <v>14</v>
      </c>
      <c r="L958" s="80" t="s">
        <v>23</v>
      </c>
      <c r="M958" s="82">
        <v>146</v>
      </c>
      <c r="N958" s="82">
        <f>IF($O958="Income",$M958*'Lookup Values'!$H$3,$M958*'Lookup Values'!$H$2)</f>
        <v>12.592499999999999</v>
      </c>
      <c r="O958" s="80" t="str">
        <f t="shared" si="74"/>
        <v>Expense</v>
      </c>
    </row>
    <row r="959" spans="1:15" x14ac:dyDescent="0.25">
      <c r="A959" s="80">
        <v>958</v>
      </c>
      <c r="B959" s="81">
        <v>41109</v>
      </c>
      <c r="C959" s="64">
        <f t="shared" si="70"/>
        <v>2012</v>
      </c>
      <c r="D959" s="64">
        <f t="shared" si="71"/>
        <v>7</v>
      </c>
      <c r="E959" s="64" t="str">
        <f>VLOOKUP($D959,'Lookup Values'!$A$2:$B$13,2)</f>
        <v>Jul</v>
      </c>
      <c r="F959" s="64">
        <f t="shared" si="72"/>
        <v>19</v>
      </c>
      <c r="G959" s="64">
        <f t="shared" si="73"/>
        <v>5</v>
      </c>
      <c r="H959" s="64" t="str">
        <f>VLOOKUP($G959, 'Lookup Values'!$D$2:$E$8, 2)</f>
        <v>Thu</v>
      </c>
      <c r="I959" s="80" t="s">
        <v>32</v>
      </c>
      <c r="J959" s="80" t="s">
        <v>33</v>
      </c>
      <c r="K959" s="80" t="s">
        <v>31</v>
      </c>
      <c r="L959" s="80" t="s">
        <v>10</v>
      </c>
      <c r="M959" s="82">
        <v>141</v>
      </c>
      <c r="N959" s="82">
        <f>IF($O959="Income",$M959*'Lookup Values'!$H$3,$M959*'Lookup Values'!$H$2)</f>
        <v>12.161249999999999</v>
      </c>
      <c r="O959" s="80" t="str">
        <f t="shared" si="74"/>
        <v>Expense</v>
      </c>
    </row>
    <row r="960" spans="1:15" x14ac:dyDescent="0.25">
      <c r="A960" s="80">
        <v>959</v>
      </c>
      <c r="B960" s="81">
        <v>41109</v>
      </c>
      <c r="C960" s="64">
        <f t="shared" si="70"/>
        <v>2012</v>
      </c>
      <c r="D960" s="64">
        <f t="shared" si="71"/>
        <v>7</v>
      </c>
      <c r="E960" s="64" t="str">
        <f>VLOOKUP($D960,'Lookup Values'!$A$2:$B$13,2)</f>
        <v>Jul</v>
      </c>
      <c r="F960" s="64">
        <f t="shared" si="72"/>
        <v>19</v>
      </c>
      <c r="G960" s="64">
        <f t="shared" si="73"/>
        <v>5</v>
      </c>
      <c r="H960" s="64" t="str">
        <f>VLOOKUP($G960, 'Lookup Values'!$D$2:$E$8, 2)</f>
        <v>Thu</v>
      </c>
      <c r="I960" s="80" t="s">
        <v>8</v>
      </c>
      <c r="J960" s="80" t="s">
        <v>22</v>
      </c>
      <c r="K960" s="80" t="s">
        <v>21</v>
      </c>
      <c r="L960" s="80" t="s">
        <v>23</v>
      </c>
      <c r="M960" s="82">
        <v>356</v>
      </c>
      <c r="N960" s="82">
        <f>IF($O960="Income",$M960*'Lookup Values'!$H$3,$M960*'Lookup Values'!$H$2)</f>
        <v>30.704999999999998</v>
      </c>
      <c r="O960" s="80" t="str">
        <f t="shared" si="74"/>
        <v>Expense</v>
      </c>
    </row>
    <row r="961" spans="1:15" x14ac:dyDescent="0.25">
      <c r="A961" s="80">
        <v>960</v>
      </c>
      <c r="B961" s="81">
        <v>41109</v>
      </c>
      <c r="C961" s="64">
        <f t="shared" si="70"/>
        <v>2012</v>
      </c>
      <c r="D961" s="64">
        <f t="shared" si="71"/>
        <v>7</v>
      </c>
      <c r="E961" s="64" t="str">
        <f>VLOOKUP($D961,'Lookup Values'!$A$2:$B$13,2)</f>
        <v>Jul</v>
      </c>
      <c r="F961" s="64">
        <f t="shared" si="72"/>
        <v>19</v>
      </c>
      <c r="G961" s="64">
        <f t="shared" si="73"/>
        <v>5</v>
      </c>
      <c r="H961" s="64" t="str">
        <f>VLOOKUP($G961, 'Lookup Values'!$D$2:$E$8, 2)</f>
        <v>Thu</v>
      </c>
      <c r="I961" s="80" t="s">
        <v>8</v>
      </c>
      <c r="J961" s="80" t="s">
        <v>22</v>
      </c>
      <c r="K961" s="80" t="s">
        <v>21</v>
      </c>
      <c r="L961" s="80" t="s">
        <v>23</v>
      </c>
      <c r="M961" s="82">
        <v>125</v>
      </c>
      <c r="N961" s="82">
        <f>IF($O961="Income",$M961*'Lookup Values'!$H$3,$M961*'Lookup Values'!$H$2)</f>
        <v>10.78125</v>
      </c>
      <c r="O961" s="80" t="str">
        <f t="shared" si="74"/>
        <v>Expense</v>
      </c>
    </row>
    <row r="962" spans="1:15" x14ac:dyDescent="0.25">
      <c r="A962" s="80">
        <v>961</v>
      </c>
      <c r="B962" s="81">
        <v>41115</v>
      </c>
      <c r="C962" s="64">
        <f t="shared" si="70"/>
        <v>2012</v>
      </c>
      <c r="D962" s="64">
        <f t="shared" si="71"/>
        <v>7</v>
      </c>
      <c r="E962" s="64" t="str">
        <f>VLOOKUP($D962,'Lookup Values'!$A$2:$B$13,2)</f>
        <v>Jul</v>
      </c>
      <c r="F962" s="64">
        <f t="shared" si="72"/>
        <v>25</v>
      </c>
      <c r="G962" s="64">
        <f t="shared" si="73"/>
        <v>4</v>
      </c>
      <c r="H962" s="64" t="str">
        <f>VLOOKUP($G962, 'Lookup Values'!$D$2:$E$8, 2)</f>
        <v>Wed</v>
      </c>
      <c r="I962" s="80" t="s">
        <v>47</v>
      </c>
      <c r="J962" s="80" t="s">
        <v>78</v>
      </c>
      <c r="K962" s="80" t="s">
        <v>79</v>
      </c>
      <c r="L962" s="80" t="s">
        <v>23</v>
      </c>
      <c r="M962" s="82">
        <v>50</v>
      </c>
      <c r="N962" s="82">
        <f>IF($O962="Income",$M962*'Lookup Values'!$H$3,$M962*'Lookup Values'!$H$2)</f>
        <v>19</v>
      </c>
      <c r="O962" s="80" t="str">
        <f t="shared" si="74"/>
        <v>Income</v>
      </c>
    </row>
    <row r="963" spans="1:15" x14ac:dyDescent="0.25">
      <c r="A963" s="80">
        <v>962</v>
      </c>
      <c r="B963" s="81">
        <v>41115</v>
      </c>
      <c r="C963" s="64">
        <f t="shared" ref="C963:C1001" si="75">YEAR($B963)</f>
        <v>2012</v>
      </c>
      <c r="D963" s="64">
        <f t="shared" ref="D963:D1001" si="76">MONTH($B963)</f>
        <v>7</v>
      </c>
      <c r="E963" s="64" t="str">
        <f>VLOOKUP($D963,'Lookup Values'!$A$2:$B$13,2)</f>
        <v>Jul</v>
      </c>
      <c r="F963" s="64">
        <f t="shared" ref="F963:F1001" si="77">DAY($B963)</f>
        <v>25</v>
      </c>
      <c r="G963" s="64">
        <f t="shared" ref="G963:G1001" si="78">WEEKDAY($B963)</f>
        <v>4</v>
      </c>
      <c r="H963" s="64" t="str">
        <f>VLOOKUP($G963, 'Lookup Values'!$D$2:$E$8, 2)</f>
        <v>Wed</v>
      </c>
      <c r="I963" s="80" t="s">
        <v>18</v>
      </c>
      <c r="J963" s="80" t="s">
        <v>30</v>
      </c>
      <c r="K963" s="80" t="s">
        <v>29</v>
      </c>
      <c r="L963" s="80" t="s">
        <v>10</v>
      </c>
      <c r="M963" s="82">
        <v>260</v>
      </c>
      <c r="N963" s="82">
        <f>IF($O963="Income",$M963*'Lookup Values'!$H$3,$M963*'Lookup Values'!$H$2)</f>
        <v>22.424999999999997</v>
      </c>
      <c r="O963" s="80" t="str">
        <f t="shared" ref="O963:O1001" si="79">IF($I963="Income","Income","Expense")</f>
        <v>Expense</v>
      </c>
    </row>
    <row r="964" spans="1:15" x14ac:dyDescent="0.25">
      <c r="A964" s="80">
        <v>963</v>
      </c>
      <c r="B964" s="81">
        <v>41116</v>
      </c>
      <c r="C964" s="64">
        <f t="shared" si="75"/>
        <v>2012</v>
      </c>
      <c r="D964" s="64">
        <f t="shared" si="76"/>
        <v>7</v>
      </c>
      <c r="E964" s="64" t="str">
        <f>VLOOKUP($D964,'Lookup Values'!$A$2:$B$13,2)</f>
        <v>Jul</v>
      </c>
      <c r="F964" s="64">
        <f t="shared" si="77"/>
        <v>26</v>
      </c>
      <c r="G964" s="64">
        <f t="shared" si="78"/>
        <v>5</v>
      </c>
      <c r="H964" s="64" t="str">
        <f>VLOOKUP($G964, 'Lookup Values'!$D$2:$E$8, 2)</f>
        <v>Thu</v>
      </c>
      <c r="I964" s="80" t="s">
        <v>47</v>
      </c>
      <c r="J964" s="80" t="s">
        <v>80</v>
      </c>
      <c r="K964" s="80" t="s">
        <v>81</v>
      </c>
      <c r="L964" s="80" t="s">
        <v>10</v>
      </c>
      <c r="M964" s="82">
        <v>424</v>
      </c>
      <c r="N964" s="82">
        <f>IF($O964="Income",$M964*'Lookup Values'!$H$3,$M964*'Lookup Values'!$H$2)</f>
        <v>161.12</v>
      </c>
      <c r="O964" s="80" t="str">
        <f t="shared" si="79"/>
        <v>Income</v>
      </c>
    </row>
    <row r="965" spans="1:15" x14ac:dyDescent="0.25">
      <c r="A965" s="80">
        <v>964</v>
      </c>
      <c r="B965" s="81">
        <v>41116</v>
      </c>
      <c r="C965" s="64">
        <f t="shared" si="75"/>
        <v>2012</v>
      </c>
      <c r="D965" s="64">
        <f t="shared" si="76"/>
        <v>7</v>
      </c>
      <c r="E965" s="64" t="str">
        <f>VLOOKUP($D965,'Lookup Values'!$A$2:$B$13,2)</f>
        <v>Jul</v>
      </c>
      <c r="F965" s="64">
        <f t="shared" si="77"/>
        <v>26</v>
      </c>
      <c r="G965" s="64">
        <f t="shared" si="78"/>
        <v>5</v>
      </c>
      <c r="H965" s="64" t="str">
        <f>VLOOKUP($G965, 'Lookup Values'!$D$2:$E$8, 2)</f>
        <v>Thu</v>
      </c>
      <c r="I965" s="80" t="s">
        <v>18</v>
      </c>
      <c r="J965" s="80" t="s">
        <v>30</v>
      </c>
      <c r="K965" s="80" t="s">
        <v>29</v>
      </c>
      <c r="L965" s="80" t="s">
        <v>23</v>
      </c>
      <c r="M965" s="82">
        <v>45</v>
      </c>
      <c r="N965" s="82">
        <f>IF($O965="Income",$M965*'Lookup Values'!$H$3,$M965*'Lookup Values'!$H$2)</f>
        <v>3.8812499999999996</v>
      </c>
      <c r="O965" s="80" t="str">
        <f t="shared" si="79"/>
        <v>Expense</v>
      </c>
    </row>
    <row r="966" spans="1:15" x14ac:dyDescent="0.25">
      <c r="A966" s="80">
        <v>965</v>
      </c>
      <c r="B966" s="81">
        <v>41119</v>
      </c>
      <c r="C966" s="64">
        <f t="shared" si="75"/>
        <v>2012</v>
      </c>
      <c r="D966" s="64">
        <f t="shared" si="76"/>
        <v>7</v>
      </c>
      <c r="E966" s="64" t="str">
        <f>VLOOKUP($D966,'Lookup Values'!$A$2:$B$13,2)</f>
        <v>Jul</v>
      </c>
      <c r="F966" s="64">
        <f t="shared" si="77"/>
        <v>29</v>
      </c>
      <c r="G966" s="64">
        <f t="shared" si="78"/>
        <v>1</v>
      </c>
      <c r="H966" s="64" t="str">
        <f>VLOOKUP($G966, 'Lookup Values'!$D$2:$E$8, 2)</f>
        <v>Sun</v>
      </c>
      <c r="I966" s="80" t="s">
        <v>8</v>
      </c>
      <c r="J966" s="80" t="s">
        <v>22</v>
      </c>
      <c r="K966" s="80" t="s">
        <v>21</v>
      </c>
      <c r="L966" s="80" t="s">
        <v>10</v>
      </c>
      <c r="M966" s="82">
        <v>341</v>
      </c>
      <c r="N966" s="82">
        <f>IF($O966="Income",$M966*'Lookup Values'!$H$3,$M966*'Lookup Values'!$H$2)</f>
        <v>29.411249999999999</v>
      </c>
      <c r="O966" s="80" t="str">
        <f t="shared" si="79"/>
        <v>Expense</v>
      </c>
    </row>
    <row r="967" spans="1:15" x14ac:dyDescent="0.25">
      <c r="A967" s="80">
        <v>966</v>
      </c>
      <c r="B967" s="81">
        <v>41120</v>
      </c>
      <c r="C967" s="64">
        <f t="shared" si="75"/>
        <v>2012</v>
      </c>
      <c r="D967" s="64">
        <f t="shared" si="76"/>
        <v>7</v>
      </c>
      <c r="E967" s="64" t="str">
        <f>VLOOKUP($D967,'Lookup Values'!$A$2:$B$13,2)</f>
        <v>Jul</v>
      </c>
      <c r="F967" s="64">
        <f t="shared" si="77"/>
        <v>30</v>
      </c>
      <c r="G967" s="64">
        <f t="shared" si="78"/>
        <v>2</v>
      </c>
      <c r="H967" s="64" t="str">
        <f>VLOOKUP($G967, 'Lookup Values'!$D$2:$E$8, 2)</f>
        <v>Mon</v>
      </c>
      <c r="I967" s="80" t="s">
        <v>15</v>
      </c>
      <c r="J967" s="80" t="s">
        <v>35</v>
      </c>
      <c r="K967" s="80" t="s">
        <v>34</v>
      </c>
      <c r="L967" s="80" t="s">
        <v>20</v>
      </c>
      <c r="M967" s="82">
        <v>482</v>
      </c>
      <c r="N967" s="82">
        <f>IF($O967="Income",$M967*'Lookup Values'!$H$3,$M967*'Lookup Values'!$H$2)</f>
        <v>41.572499999999998</v>
      </c>
      <c r="O967" s="80" t="str">
        <f t="shared" si="79"/>
        <v>Expense</v>
      </c>
    </row>
    <row r="968" spans="1:15" x14ac:dyDescent="0.25">
      <c r="A968" s="80">
        <v>967</v>
      </c>
      <c r="B968" s="81">
        <v>41133</v>
      </c>
      <c r="C968" s="64">
        <f t="shared" si="75"/>
        <v>2012</v>
      </c>
      <c r="D968" s="64">
        <f t="shared" si="76"/>
        <v>8</v>
      </c>
      <c r="E968" s="64" t="str">
        <f>VLOOKUP($D968,'Lookup Values'!$A$2:$B$13,2)</f>
        <v>Aug</v>
      </c>
      <c r="F968" s="64">
        <f t="shared" si="77"/>
        <v>12</v>
      </c>
      <c r="G968" s="64">
        <f t="shared" si="78"/>
        <v>1</v>
      </c>
      <c r="H968" s="64" t="str">
        <f>VLOOKUP($G968, 'Lookup Values'!$D$2:$E$8, 2)</f>
        <v>Sun</v>
      </c>
      <c r="I968" s="80" t="s">
        <v>15</v>
      </c>
      <c r="J968" s="80" t="s">
        <v>16</v>
      </c>
      <c r="K968" s="80" t="s">
        <v>14</v>
      </c>
      <c r="L968" s="80" t="s">
        <v>10</v>
      </c>
      <c r="M968" s="82">
        <v>427</v>
      </c>
      <c r="N968" s="82">
        <f>IF($O968="Income",$M968*'Lookup Values'!$H$3,$M968*'Lookup Values'!$H$2)</f>
        <v>36.828749999999999</v>
      </c>
      <c r="O968" s="80" t="str">
        <f t="shared" si="79"/>
        <v>Expense</v>
      </c>
    </row>
    <row r="969" spans="1:15" x14ac:dyDescent="0.25">
      <c r="A969" s="80">
        <v>968</v>
      </c>
      <c r="B969" s="81">
        <v>41136</v>
      </c>
      <c r="C969" s="64">
        <f t="shared" si="75"/>
        <v>2012</v>
      </c>
      <c r="D969" s="64">
        <f t="shared" si="76"/>
        <v>8</v>
      </c>
      <c r="E969" s="64" t="str">
        <f>VLOOKUP($D969,'Lookup Values'!$A$2:$B$13,2)</f>
        <v>Aug</v>
      </c>
      <c r="F969" s="64">
        <f t="shared" si="77"/>
        <v>15</v>
      </c>
      <c r="G969" s="64">
        <f t="shared" si="78"/>
        <v>4</v>
      </c>
      <c r="H969" s="64" t="str">
        <f>VLOOKUP($G969, 'Lookup Values'!$D$2:$E$8, 2)</f>
        <v>Wed</v>
      </c>
      <c r="I969" s="80" t="s">
        <v>39</v>
      </c>
      <c r="J969" s="80" t="s">
        <v>40</v>
      </c>
      <c r="K969" s="80" t="s">
        <v>38</v>
      </c>
      <c r="L969" s="80" t="s">
        <v>10</v>
      </c>
      <c r="M969" s="82">
        <v>77</v>
      </c>
      <c r="N969" s="82">
        <f>IF($O969="Income",$M969*'Lookup Values'!$H$3,$M969*'Lookup Values'!$H$2)</f>
        <v>6.6412499999999994</v>
      </c>
      <c r="O969" s="80" t="str">
        <f t="shared" si="79"/>
        <v>Expense</v>
      </c>
    </row>
    <row r="970" spans="1:15" x14ac:dyDescent="0.25">
      <c r="A970" s="80">
        <v>969</v>
      </c>
      <c r="B970" s="81">
        <v>41137</v>
      </c>
      <c r="C970" s="64">
        <f t="shared" si="75"/>
        <v>2012</v>
      </c>
      <c r="D970" s="64">
        <f t="shared" si="76"/>
        <v>8</v>
      </c>
      <c r="E970" s="64" t="str">
        <f>VLOOKUP($D970,'Lookup Values'!$A$2:$B$13,2)</f>
        <v>Aug</v>
      </c>
      <c r="F970" s="64">
        <f t="shared" si="77"/>
        <v>16</v>
      </c>
      <c r="G970" s="64">
        <f t="shared" si="78"/>
        <v>5</v>
      </c>
      <c r="H970" s="64" t="str">
        <f>VLOOKUP($G970, 'Lookup Values'!$D$2:$E$8, 2)</f>
        <v>Thu</v>
      </c>
      <c r="I970" s="80" t="s">
        <v>12</v>
      </c>
      <c r="J970" s="80" t="s">
        <v>25</v>
      </c>
      <c r="K970" s="80" t="s">
        <v>24</v>
      </c>
      <c r="L970" s="80" t="s">
        <v>20</v>
      </c>
      <c r="M970" s="82">
        <v>127</v>
      </c>
      <c r="N970" s="82">
        <f>IF($O970="Income",$M970*'Lookup Values'!$H$3,$M970*'Lookup Values'!$H$2)</f>
        <v>10.953749999999999</v>
      </c>
      <c r="O970" s="80" t="str">
        <f t="shared" si="79"/>
        <v>Expense</v>
      </c>
    </row>
    <row r="971" spans="1:15" x14ac:dyDescent="0.25">
      <c r="A971" s="80">
        <v>970</v>
      </c>
      <c r="B971" s="81">
        <v>41141</v>
      </c>
      <c r="C971" s="64">
        <f t="shared" si="75"/>
        <v>2012</v>
      </c>
      <c r="D971" s="64">
        <f t="shared" si="76"/>
        <v>8</v>
      </c>
      <c r="E971" s="64" t="str">
        <f>VLOOKUP($D971,'Lookup Values'!$A$2:$B$13,2)</f>
        <v>Aug</v>
      </c>
      <c r="F971" s="64">
        <f t="shared" si="77"/>
        <v>20</v>
      </c>
      <c r="G971" s="64">
        <f t="shared" si="78"/>
        <v>2</v>
      </c>
      <c r="H971" s="64" t="str">
        <f>VLOOKUP($G971, 'Lookup Values'!$D$2:$E$8, 2)</f>
        <v>Mon</v>
      </c>
      <c r="I971" s="80" t="s">
        <v>47</v>
      </c>
      <c r="J971" s="80" t="s">
        <v>78</v>
      </c>
      <c r="K971" s="80" t="s">
        <v>79</v>
      </c>
      <c r="L971" s="80" t="s">
        <v>23</v>
      </c>
      <c r="M971" s="82">
        <v>379</v>
      </c>
      <c r="N971" s="82">
        <f>IF($O971="Income",$M971*'Lookup Values'!$H$3,$M971*'Lookup Values'!$H$2)</f>
        <v>144.02000000000001</v>
      </c>
      <c r="O971" s="80" t="str">
        <f t="shared" si="79"/>
        <v>Income</v>
      </c>
    </row>
    <row r="972" spans="1:15" x14ac:dyDescent="0.25">
      <c r="A972" s="80">
        <v>971</v>
      </c>
      <c r="B972" s="81">
        <v>41142</v>
      </c>
      <c r="C972" s="64">
        <f t="shared" si="75"/>
        <v>2012</v>
      </c>
      <c r="D972" s="64">
        <f t="shared" si="76"/>
        <v>8</v>
      </c>
      <c r="E972" s="64" t="str">
        <f>VLOOKUP($D972,'Lookup Values'!$A$2:$B$13,2)</f>
        <v>Aug</v>
      </c>
      <c r="F972" s="64">
        <f t="shared" si="77"/>
        <v>21</v>
      </c>
      <c r="G972" s="64">
        <f t="shared" si="78"/>
        <v>3</v>
      </c>
      <c r="H972" s="64" t="str">
        <f>VLOOKUP($G972, 'Lookup Values'!$D$2:$E$8, 2)</f>
        <v>Tue</v>
      </c>
      <c r="I972" s="80" t="s">
        <v>47</v>
      </c>
      <c r="J972" s="80" t="s">
        <v>76</v>
      </c>
      <c r="K972" s="80" t="s">
        <v>77</v>
      </c>
      <c r="L972" s="80" t="s">
        <v>10</v>
      </c>
      <c r="M972" s="82">
        <v>255</v>
      </c>
      <c r="N972" s="82">
        <f>IF($O972="Income",$M972*'Lookup Values'!$H$3,$M972*'Lookup Values'!$H$2)</f>
        <v>96.9</v>
      </c>
      <c r="O972" s="80" t="str">
        <f t="shared" si="79"/>
        <v>Income</v>
      </c>
    </row>
    <row r="973" spans="1:15" x14ac:dyDescent="0.25">
      <c r="A973" s="80">
        <v>972</v>
      </c>
      <c r="B973" s="81">
        <v>41142</v>
      </c>
      <c r="C973" s="64">
        <f t="shared" si="75"/>
        <v>2012</v>
      </c>
      <c r="D973" s="64">
        <f t="shared" si="76"/>
        <v>8</v>
      </c>
      <c r="E973" s="64" t="str">
        <f>VLOOKUP($D973,'Lookup Values'!$A$2:$B$13,2)</f>
        <v>Aug</v>
      </c>
      <c r="F973" s="64">
        <f t="shared" si="77"/>
        <v>21</v>
      </c>
      <c r="G973" s="64">
        <f t="shared" si="78"/>
        <v>3</v>
      </c>
      <c r="H973" s="64" t="str">
        <f>VLOOKUP($G973, 'Lookup Values'!$D$2:$E$8, 2)</f>
        <v>Tue</v>
      </c>
      <c r="I973" s="80" t="s">
        <v>15</v>
      </c>
      <c r="J973" s="80" t="s">
        <v>35</v>
      </c>
      <c r="K973" s="80" t="s">
        <v>34</v>
      </c>
      <c r="L973" s="80" t="s">
        <v>23</v>
      </c>
      <c r="M973" s="82">
        <v>20</v>
      </c>
      <c r="N973" s="82">
        <f>IF($O973="Income",$M973*'Lookup Values'!$H$3,$M973*'Lookup Values'!$H$2)</f>
        <v>1.7249999999999999</v>
      </c>
      <c r="O973" s="80" t="str">
        <f t="shared" si="79"/>
        <v>Expense</v>
      </c>
    </row>
    <row r="974" spans="1:15" x14ac:dyDescent="0.25">
      <c r="A974" s="80">
        <v>973</v>
      </c>
      <c r="B974" s="81">
        <v>41143</v>
      </c>
      <c r="C974" s="64">
        <f t="shared" si="75"/>
        <v>2012</v>
      </c>
      <c r="D974" s="64">
        <f t="shared" si="76"/>
        <v>8</v>
      </c>
      <c r="E974" s="64" t="str">
        <f>VLOOKUP($D974,'Lookup Values'!$A$2:$B$13,2)</f>
        <v>Aug</v>
      </c>
      <c r="F974" s="64">
        <f t="shared" si="77"/>
        <v>22</v>
      </c>
      <c r="G974" s="64">
        <f t="shared" si="78"/>
        <v>4</v>
      </c>
      <c r="H974" s="64" t="str">
        <f>VLOOKUP($G974, 'Lookup Values'!$D$2:$E$8, 2)</f>
        <v>Wed</v>
      </c>
      <c r="I974" s="80" t="s">
        <v>27</v>
      </c>
      <c r="J974" s="80" t="s">
        <v>28</v>
      </c>
      <c r="K974" s="80" t="s">
        <v>26</v>
      </c>
      <c r="L974" s="80" t="s">
        <v>10</v>
      </c>
      <c r="M974" s="82">
        <v>95</v>
      </c>
      <c r="N974" s="82">
        <f>IF($O974="Income",$M974*'Lookup Values'!$H$3,$M974*'Lookup Values'!$H$2)</f>
        <v>8.1937499999999996</v>
      </c>
      <c r="O974" s="80" t="str">
        <f t="shared" si="79"/>
        <v>Expense</v>
      </c>
    </row>
    <row r="975" spans="1:15" x14ac:dyDescent="0.25">
      <c r="A975" s="80">
        <v>974</v>
      </c>
      <c r="B975" s="81">
        <v>41144</v>
      </c>
      <c r="C975" s="64">
        <f t="shared" si="75"/>
        <v>2012</v>
      </c>
      <c r="D975" s="64">
        <f t="shared" si="76"/>
        <v>8</v>
      </c>
      <c r="E975" s="64" t="str">
        <f>VLOOKUP($D975,'Lookup Values'!$A$2:$B$13,2)</f>
        <v>Aug</v>
      </c>
      <c r="F975" s="64">
        <f t="shared" si="77"/>
        <v>23</v>
      </c>
      <c r="G975" s="64">
        <f t="shared" si="78"/>
        <v>5</v>
      </c>
      <c r="H975" s="64" t="str">
        <f>VLOOKUP($G975, 'Lookup Values'!$D$2:$E$8, 2)</f>
        <v>Thu</v>
      </c>
      <c r="I975" s="80" t="s">
        <v>8</v>
      </c>
      <c r="J975" s="80" t="s">
        <v>22</v>
      </c>
      <c r="K975" s="80" t="s">
        <v>21</v>
      </c>
      <c r="L975" s="80" t="s">
        <v>20</v>
      </c>
      <c r="M975" s="82">
        <v>115</v>
      </c>
      <c r="N975" s="82">
        <f>IF($O975="Income",$M975*'Lookup Values'!$H$3,$M975*'Lookup Values'!$H$2)</f>
        <v>9.9187499999999993</v>
      </c>
      <c r="O975" s="80" t="str">
        <f t="shared" si="79"/>
        <v>Expense</v>
      </c>
    </row>
    <row r="976" spans="1:15" x14ac:dyDescent="0.25">
      <c r="A976" s="80">
        <v>975</v>
      </c>
      <c r="B976" s="81">
        <v>41146</v>
      </c>
      <c r="C976" s="64">
        <f t="shared" si="75"/>
        <v>2012</v>
      </c>
      <c r="D976" s="64">
        <f t="shared" si="76"/>
        <v>8</v>
      </c>
      <c r="E976" s="64" t="str">
        <f>VLOOKUP($D976,'Lookup Values'!$A$2:$B$13,2)</f>
        <v>Aug</v>
      </c>
      <c r="F976" s="64">
        <f t="shared" si="77"/>
        <v>25</v>
      </c>
      <c r="G976" s="64">
        <f t="shared" si="78"/>
        <v>7</v>
      </c>
      <c r="H976" s="64" t="str">
        <f>VLOOKUP($G976, 'Lookup Values'!$D$2:$E$8, 2)</f>
        <v>Sat</v>
      </c>
      <c r="I976" s="80" t="s">
        <v>15</v>
      </c>
      <c r="J976" s="80" t="s">
        <v>16</v>
      </c>
      <c r="K976" s="80" t="s">
        <v>14</v>
      </c>
      <c r="L976" s="80" t="s">
        <v>20</v>
      </c>
      <c r="M976" s="82">
        <v>458</v>
      </c>
      <c r="N976" s="82">
        <f>IF($O976="Income",$M976*'Lookup Values'!$H$3,$M976*'Lookup Values'!$H$2)</f>
        <v>39.502499999999998</v>
      </c>
      <c r="O976" s="80" t="str">
        <f t="shared" si="79"/>
        <v>Expense</v>
      </c>
    </row>
    <row r="977" spans="1:15" x14ac:dyDescent="0.25">
      <c r="A977" s="80">
        <v>976</v>
      </c>
      <c r="B977" s="81">
        <v>41147</v>
      </c>
      <c r="C977" s="64">
        <f t="shared" si="75"/>
        <v>2012</v>
      </c>
      <c r="D977" s="64">
        <f t="shared" si="76"/>
        <v>8</v>
      </c>
      <c r="E977" s="64" t="str">
        <f>VLOOKUP($D977,'Lookup Values'!$A$2:$B$13,2)</f>
        <v>Aug</v>
      </c>
      <c r="F977" s="64">
        <f t="shared" si="77"/>
        <v>26</v>
      </c>
      <c r="G977" s="64">
        <f t="shared" si="78"/>
        <v>1</v>
      </c>
      <c r="H977" s="64" t="str">
        <f>VLOOKUP($G977, 'Lookup Values'!$D$2:$E$8, 2)</f>
        <v>Sun</v>
      </c>
      <c r="I977" s="80" t="s">
        <v>47</v>
      </c>
      <c r="J977" s="80" t="s">
        <v>80</v>
      </c>
      <c r="K977" s="80" t="s">
        <v>81</v>
      </c>
      <c r="L977" s="80" t="s">
        <v>20</v>
      </c>
      <c r="M977" s="82">
        <v>427</v>
      </c>
      <c r="N977" s="82">
        <f>IF($O977="Income",$M977*'Lookup Values'!$H$3,$M977*'Lookup Values'!$H$2)</f>
        <v>162.26</v>
      </c>
      <c r="O977" s="80" t="str">
        <f t="shared" si="79"/>
        <v>Income</v>
      </c>
    </row>
    <row r="978" spans="1:15" x14ac:dyDescent="0.25">
      <c r="A978" s="80">
        <v>977</v>
      </c>
      <c r="B978" s="81">
        <v>41147</v>
      </c>
      <c r="C978" s="64">
        <f t="shared" si="75"/>
        <v>2012</v>
      </c>
      <c r="D978" s="64">
        <f t="shared" si="76"/>
        <v>8</v>
      </c>
      <c r="E978" s="64" t="str">
        <f>VLOOKUP($D978,'Lookup Values'!$A$2:$B$13,2)</f>
        <v>Aug</v>
      </c>
      <c r="F978" s="64">
        <f t="shared" si="77"/>
        <v>26</v>
      </c>
      <c r="G978" s="64">
        <f t="shared" si="78"/>
        <v>1</v>
      </c>
      <c r="H978" s="64" t="str">
        <f>VLOOKUP($G978, 'Lookup Values'!$D$2:$E$8, 2)</f>
        <v>Sun</v>
      </c>
      <c r="I978" s="80" t="s">
        <v>32</v>
      </c>
      <c r="J978" s="80" t="s">
        <v>33</v>
      </c>
      <c r="K978" s="80" t="s">
        <v>31</v>
      </c>
      <c r="L978" s="80" t="s">
        <v>10</v>
      </c>
      <c r="M978" s="82">
        <v>163</v>
      </c>
      <c r="N978" s="82">
        <f>IF($O978="Income",$M978*'Lookup Values'!$H$3,$M978*'Lookup Values'!$H$2)</f>
        <v>14.058749999999998</v>
      </c>
      <c r="O978" s="80" t="str">
        <f t="shared" si="79"/>
        <v>Expense</v>
      </c>
    </row>
    <row r="979" spans="1:15" x14ac:dyDescent="0.25">
      <c r="A979" s="80">
        <v>978</v>
      </c>
      <c r="B979" s="81">
        <v>41148</v>
      </c>
      <c r="C979" s="64">
        <f t="shared" si="75"/>
        <v>2012</v>
      </c>
      <c r="D979" s="64">
        <f t="shared" si="76"/>
        <v>8</v>
      </c>
      <c r="E979" s="64" t="str">
        <f>VLOOKUP($D979,'Lookup Values'!$A$2:$B$13,2)</f>
        <v>Aug</v>
      </c>
      <c r="F979" s="64">
        <f t="shared" si="77"/>
        <v>27</v>
      </c>
      <c r="G979" s="64">
        <f t="shared" si="78"/>
        <v>2</v>
      </c>
      <c r="H979" s="64" t="str">
        <f>VLOOKUP($G979, 'Lookup Values'!$D$2:$E$8, 2)</f>
        <v>Mon</v>
      </c>
      <c r="I979" s="80" t="s">
        <v>15</v>
      </c>
      <c r="J979" s="80" t="s">
        <v>35</v>
      </c>
      <c r="K979" s="80" t="s">
        <v>34</v>
      </c>
      <c r="L979" s="80" t="s">
        <v>23</v>
      </c>
      <c r="M979" s="82">
        <v>77</v>
      </c>
      <c r="N979" s="82">
        <f>IF($O979="Income",$M979*'Lookup Values'!$H$3,$M979*'Lookup Values'!$H$2)</f>
        <v>6.6412499999999994</v>
      </c>
      <c r="O979" s="80" t="str">
        <f t="shared" si="79"/>
        <v>Expense</v>
      </c>
    </row>
    <row r="980" spans="1:15" x14ac:dyDescent="0.25">
      <c r="A980" s="80">
        <v>979</v>
      </c>
      <c r="B980" s="81">
        <v>41152</v>
      </c>
      <c r="C980" s="64">
        <f t="shared" si="75"/>
        <v>2012</v>
      </c>
      <c r="D980" s="64">
        <f t="shared" si="76"/>
        <v>8</v>
      </c>
      <c r="E980" s="64" t="str">
        <f>VLOOKUP($D980,'Lookup Values'!$A$2:$B$13,2)</f>
        <v>Aug</v>
      </c>
      <c r="F980" s="64">
        <f t="shared" si="77"/>
        <v>31</v>
      </c>
      <c r="G980" s="64">
        <f t="shared" si="78"/>
        <v>6</v>
      </c>
      <c r="H980" s="64" t="str">
        <f>VLOOKUP($G980, 'Lookup Values'!$D$2:$E$8, 2)</f>
        <v>Fri</v>
      </c>
      <c r="I980" s="80" t="s">
        <v>47</v>
      </c>
      <c r="J980" s="80" t="s">
        <v>78</v>
      </c>
      <c r="K980" s="80" t="s">
        <v>79</v>
      </c>
      <c r="L980" s="80" t="s">
        <v>10</v>
      </c>
      <c r="M980" s="82">
        <v>225</v>
      </c>
      <c r="N980" s="82">
        <f>IF($O980="Income",$M980*'Lookup Values'!$H$3,$M980*'Lookup Values'!$H$2)</f>
        <v>85.5</v>
      </c>
      <c r="O980" s="80" t="str">
        <f t="shared" si="79"/>
        <v>Income</v>
      </c>
    </row>
    <row r="981" spans="1:15" x14ac:dyDescent="0.25">
      <c r="A981" s="80">
        <v>980</v>
      </c>
      <c r="B981" s="81">
        <v>41154</v>
      </c>
      <c r="C981" s="64">
        <f t="shared" si="75"/>
        <v>2012</v>
      </c>
      <c r="D981" s="64">
        <f t="shared" si="76"/>
        <v>9</v>
      </c>
      <c r="E981" s="64" t="str">
        <f>VLOOKUP($D981,'Lookup Values'!$A$2:$B$13,2)</f>
        <v>Sep</v>
      </c>
      <c r="F981" s="64">
        <f t="shared" si="77"/>
        <v>2</v>
      </c>
      <c r="G981" s="64">
        <f t="shared" si="78"/>
        <v>1</v>
      </c>
      <c r="H981" s="64" t="str">
        <f>VLOOKUP($G981, 'Lookup Values'!$D$2:$E$8, 2)</f>
        <v>Sun</v>
      </c>
      <c r="I981" s="80" t="s">
        <v>15</v>
      </c>
      <c r="J981" s="80" t="s">
        <v>16</v>
      </c>
      <c r="K981" s="80" t="s">
        <v>14</v>
      </c>
      <c r="L981" s="80" t="s">
        <v>10</v>
      </c>
      <c r="M981" s="82">
        <v>59</v>
      </c>
      <c r="N981" s="82">
        <f>IF($O981="Income",$M981*'Lookup Values'!$H$3,$M981*'Lookup Values'!$H$2)</f>
        <v>5.0887499999999992</v>
      </c>
      <c r="O981" s="80" t="str">
        <f t="shared" si="79"/>
        <v>Expense</v>
      </c>
    </row>
    <row r="982" spans="1:15" x14ac:dyDescent="0.25">
      <c r="A982" s="80">
        <v>981</v>
      </c>
      <c r="B982" s="81">
        <v>41155</v>
      </c>
      <c r="C982" s="64">
        <f t="shared" si="75"/>
        <v>2012</v>
      </c>
      <c r="D982" s="64">
        <f t="shared" si="76"/>
        <v>9</v>
      </c>
      <c r="E982" s="64" t="str">
        <f>VLOOKUP($D982,'Lookup Values'!$A$2:$B$13,2)</f>
        <v>Sep</v>
      </c>
      <c r="F982" s="64">
        <f t="shared" si="77"/>
        <v>3</v>
      </c>
      <c r="G982" s="64">
        <f t="shared" si="78"/>
        <v>2</v>
      </c>
      <c r="H982" s="64" t="str">
        <f>VLOOKUP($G982, 'Lookup Values'!$D$2:$E$8, 2)</f>
        <v>Mon</v>
      </c>
      <c r="I982" s="80" t="s">
        <v>15</v>
      </c>
      <c r="J982" s="80" t="s">
        <v>35</v>
      </c>
      <c r="K982" s="80" t="s">
        <v>34</v>
      </c>
      <c r="L982" s="80" t="s">
        <v>10</v>
      </c>
      <c r="M982" s="82">
        <v>451</v>
      </c>
      <c r="N982" s="82">
        <f>IF($O982="Income",$M982*'Lookup Values'!$H$3,$M982*'Lookup Values'!$H$2)</f>
        <v>38.89875</v>
      </c>
      <c r="O982" s="80" t="str">
        <f t="shared" si="79"/>
        <v>Expense</v>
      </c>
    </row>
    <row r="983" spans="1:15" x14ac:dyDescent="0.25">
      <c r="A983" s="80">
        <v>982</v>
      </c>
      <c r="B983" s="81">
        <v>41156</v>
      </c>
      <c r="C983" s="64">
        <f t="shared" si="75"/>
        <v>2012</v>
      </c>
      <c r="D983" s="64">
        <f t="shared" si="76"/>
        <v>9</v>
      </c>
      <c r="E983" s="64" t="str">
        <f>VLOOKUP($D983,'Lookup Values'!$A$2:$B$13,2)</f>
        <v>Sep</v>
      </c>
      <c r="F983" s="64">
        <f t="shared" si="77"/>
        <v>4</v>
      </c>
      <c r="G983" s="64">
        <f t="shared" si="78"/>
        <v>3</v>
      </c>
      <c r="H983" s="64" t="str">
        <f>VLOOKUP($G983, 'Lookup Values'!$D$2:$E$8, 2)</f>
        <v>Tue</v>
      </c>
      <c r="I983" s="80" t="s">
        <v>18</v>
      </c>
      <c r="J983" s="80" t="s">
        <v>19</v>
      </c>
      <c r="K983" s="80" t="s">
        <v>17</v>
      </c>
      <c r="L983" s="80" t="s">
        <v>20</v>
      </c>
      <c r="M983" s="82">
        <v>158</v>
      </c>
      <c r="N983" s="82">
        <f>IF($O983="Income",$M983*'Lookup Values'!$H$3,$M983*'Lookup Values'!$H$2)</f>
        <v>13.6275</v>
      </c>
      <c r="O983" s="80" t="str">
        <f t="shared" si="79"/>
        <v>Expense</v>
      </c>
    </row>
    <row r="984" spans="1:15" x14ac:dyDescent="0.25">
      <c r="A984" s="80">
        <v>983</v>
      </c>
      <c r="B984" s="81">
        <v>41156</v>
      </c>
      <c r="C984" s="64">
        <f t="shared" si="75"/>
        <v>2012</v>
      </c>
      <c r="D984" s="64">
        <f t="shared" si="76"/>
        <v>9</v>
      </c>
      <c r="E984" s="64" t="str">
        <f>VLOOKUP($D984,'Lookup Values'!$A$2:$B$13,2)</f>
        <v>Sep</v>
      </c>
      <c r="F984" s="64">
        <f t="shared" si="77"/>
        <v>4</v>
      </c>
      <c r="G984" s="64">
        <f t="shared" si="78"/>
        <v>3</v>
      </c>
      <c r="H984" s="64" t="str">
        <f>VLOOKUP($G984, 'Lookup Values'!$D$2:$E$8, 2)</f>
        <v>Tue</v>
      </c>
      <c r="I984" s="80" t="s">
        <v>32</v>
      </c>
      <c r="J984" s="80" t="s">
        <v>33</v>
      </c>
      <c r="K984" s="80" t="s">
        <v>31</v>
      </c>
      <c r="L984" s="80" t="s">
        <v>20</v>
      </c>
      <c r="M984" s="82">
        <v>193</v>
      </c>
      <c r="N984" s="82">
        <f>IF($O984="Income",$M984*'Lookup Values'!$H$3,$M984*'Lookup Values'!$H$2)</f>
        <v>16.646249999999998</v>
      </c>
      <c r="O984" s="80" t="str">
        <f t="shared" si="79"/>
        <v>Expense</v>
      </c>
    </row>
    <row r="985" spans="1:15" x14ac:dyDescent="0.25">
      <c r="A985" s="80">
        <v>984</v>
      </c>
      <c r="B985" s="81">
        <v>41156</v>
      </c>
      <c r="C985" s="64">
        <f t="shared" si="75"/>
        <v>2012</v>
      </c>
      <c r="D985" s="64">
        <f t="shared" si="76"/>
        <v>9</v>
      </c>
      <c r="E985" s="64" t="str">
        <f>VLOOKUP($D985,'Lookup Values'!$A$2:$B$13,2)</f>
        <v>Sep</v>
      </c>
      <c r="F985" s="64">
        <f t="shared" si="77"/>
        <v>4</v>
      </c>
      <c r="G985" s="64">
        <f t="shared" si="78"/>
        <v>3</v>
      </c>
      <c r="H985" s="64" t="str">
        <f>VLOOKUP($G985, 'Lookup Values'!$D$2:$E$8, 2)</f>
        <v>Tue</v>
      </c>
      <c r="I985" s="80" t="s">
        <v>27</v>
      </c>
      <c r="J985" s="80" t="s">
        <v>28</v>
      </c>
      <c r="K985" s="80" t="s">
        <v>26</v>
      </c>
      <c r="L985" s="80" t="s">
        <v>23</v>
      </c>
      <c r="M985" s="82">
        <v>120</v>
      </c>
      <c r="N985" s="82">
        <f>IF($O985="Income",$M985*'Lookup Values'!$H$3,$M985*'Lookup Values'!$H$2)</f>
        <v>10.35</v>
      </c>
      <c r="O985" s="80" t="str">
        <f t="shared" si="79"/>
        <v>Expense</v>
      </c>
    </row>
    <row r="986" spans="1:15" x14ac:dyDescent="0.25">
      <c r="A986" s="80">
        <v>985</v>
      </c>
      <c r="B986" s="81">
        <v>41160</v>
      </c>
      <c r="C986" s="64">
        <f t="shared" si="75"/>
        <v>2012</v>
      </c>
      <c r="D986" s="64">
        <f t="shared" si="76"/>
        <v>9</v>
      </c>
      <c r="E986" s="64" t="str">
        <f>VLOOKUP($D986,'Lookup Values'!$A$2:$B$13,2)</f>
        <v>Sep</v>
      </c>
      <c r="F986" s="64">
        <f t="shared" si="77"/>
        <v>8</v>
      </c>
      <c r="G986" s="64">
        <f t="shared" si="78"/>
        <v>7</v>
      </c>
      <c r="H986" s="64" t="str">
        <f>VLOOKUP($G986, 'Lookup Values'!$D$2:$E$8, 2)</f>
        <v>Sat</v>
      </c>
      <c r="I986" s="80" t="s">
        <v>8</v>
      </c>
      <c r="J986" s="80" t="s">
        <v>22</v>
      </c>
      <c r="K986" s="80" t="s">
        <v>21</v>
      </c>
      <c r="L986" s="80" t="s">
        <v>20</v>
      </c>
      <c r="M986" s="82">
        <v>468</v>
      </c>
      <c r="N986" s="82">
        <f>IF($O986="Income",$M986*'Lookup Values'!$H$3,$M986*'Lookup Values'!$H$2)</f>
        <v>40.364999999999995</v>
      </c>
      <c r="O986" s="80" t="str">
        <f t="shared" si="79"/>
        <v>Expense</v>
      </c>
    </row>
    <row r="987" spans="1:15" x14ac:dyDescent="0.25">
      <c r="A987" s="80">
        <v>986</v>
      </c>
      <c r="B987" s="81">
        <v>41161</v>
      </c>
      <c r="C987" s="64">
        <f t="shared" si="75"/>
        <v>2012</v>
      </c>
      <c r="D987" s="64">
        <f t="shared" si="76"/>
        <v>9</v>
      </c>
      <c r="E987" s="64" t="str">
        <f>VLOOKUP($D987,'Lookup Values'!$A$2:$B$13,2)</f>
        <v>Sep</v>
      </c>
      <c r="F987" s="64">
        <f t="shared" si="77"/>
        <v>9</v>
      </c>
      <c r="G987" s="64">
        <f t="shared" si="78"/>
        <v>1</v>
      </c>
      <c r="H987" s="64" t="str">
        <f>VLOOKUP($G987, 'Lookup Values'!$D$2:$E$8, 2)</f>
        <v>Sun</v>
      </c>
      <c r="I987" s="80" t="s">
        <v>39</v>
      </c>
      <c r="J987" s="80" t="s">
        <v>40</v>
      </c>
      <c r="K987" s="80" t="s">
        <v>38</v>
      </c>
      <c r="L987" s="80" t="s">
        <v>20</v>
      </c>
      <c r="M987" s="82">
        <v>318</v>
      </c>
      <c r="N987" s="82">
        <f>IF($O987="Income",$M987*'Lookup Values'!$H$3,$M987*'Lookup Values'!$H$2)</f>
        <v>27.427499999999998</v>
      </c>
      <c r="O987" s="80" t="str">
        <f t="shared" si="79"/>
        <v>Expense</v>
      </c>
    </row>
    <row r="988" spans="1:15" x14ac:dyDescent="0.25">
      <c r="A988" s="80">
        <v>987</v>
      </c>
      <c r="B988" s="81">
        <v>41162</v>
      </c>
      <c r="C988" s="64">
        <f t="shared" si="75"/>
        <v>2012</v>
      </c>
      <c r="D988" s="64">
        <f t="shared" si="76"/>
        <v>9</v>
      </c>
      <c r="E988" s="64" t="str">
        <f>VLOOKUP($D988,'Lookup Values'!$A$2:$B$13,2)</f>
        <v>Sep</v>
      </c>
      <c r="F988" s="64">
        <f t="shared" si="77"/>
        <v>10</v>
      </c>
      <c r="G988" s="64">
        <f t="shared" si="78"/>
        <v>2</v>
      </c>
      <c r="H988" s="64" t="str">
        <f>VLOOKUP($G988, 'Lookup Values'!$D$2:$E$8, 2)</f>
        <v>Mon</v>
      </c>
      <c r="I988" s="80" t="s">
        <v>27</v>
      </c>
      <c r="J988" s="80" t="s">
        <v>28</v>
      </c>
      <c r="K988" s="80" t="s">
        <v>26</v>
      </c>
      <c r="L988" s="80" t="s">
        <v>20</v>
      </c>
      <c r="M988" s="82">
        <v>207</v>
      </c>
      <c r="N988" s="82">
        <f>IF($O988="Income",$M988*'Lookup Values'!$H$3,$M988*'Lookup Values'!$H$2)</f>
        <v>17.853749999999998</v>
      </c>
      <c r="O988" s="80" t="str">
        <f t="shared" si="79"/>
        <v>Expense</v>
      </c>
    </row>
    <row r="989" spans="1:15" x14ac:dyDescent="0.25">
      <c r="A989" s="80">
        <v>988</v>
      </c>
      <c r="B989" s="81">
        <v>41164</v>
      </c>
      <c r="C989" s="64">
        <f t="shared" si="75"/>
        <v>2012</v>
      </c>
      <c r="D989" s="64">
        <f t="shared" si="76"/>
        <v>9</v>
      </c>
      <c r="E989" s="64" t="str">
        <f>VLOOKUP($D989,'Lookup Values'!$A$2:$B$13,2)</f>
        <v>Sep</v>
      </c>
      <c r="F989" s="64">
        <f t="shared" si="77"/>
        <v>12</v>
      </c>
      <c r="G989" s="64">
        <f t="shared" si="78"/>
        <v>4</v>
      </c>
      <c r="H989" s="64" t="str">
        <f>VLOOKUP($G989, 'Lookup Values'!$D$2:$E$8, 2)</f>
        <v>Wed</v>
      </c>
      <c r="I989" s="80" t="s">
        <v>39</v>
      </c>
      <c r="J989" s="80" t="s">
        <v>40</v>
      </c>
      <c r="K989" s="80" t="s">
        <v>38</v>
      </c>
      <c r="L989" s="80" t="s">
        <v>20</v>
      </c>
      <c r="M989" s="82">
        <v>205</v>
      </c>
      <c r="N989" s="82">
        <f>IF($O989="Income",$M989*'Lookup Values'!$H$3,$M989*'Lookup Values'!$H$2)</f>
        <v>17.681249999999999</v>
      </c>
      <c r="O989" s="80" t="str">
        <f t="shared" si="79"/>
        <v>Expense</v>
      </c>
    </row>
    <row r="990" spans="1:15" x14ac:dyDescent="0.25">
      <c r="A990" s="80">
        <v>989</v>
      </c>
      <c r="B990" s="81">
        <v>41171</v>
      </c>
      <c r="C990" s="64">
        <f t="shared" si="75"/>
        <v>2012</v>
      </c>
      <c r="D990" s="64">
        <f t="shared" si="76"/>
        <v>9</v>
      </c>
      <c r="E990" s="64" t="str">
        <f>VLOOKUP($D990,'Lookup Values'!$A$2:$B$13,2)</f>
        <v>Sep</v>
      </c>
      <c r="F990" s="64">
        <f t="shared" si="77"/>
        <v>19</v>
      </c>
      <c r="G990" s="64">
        <f t="shared" si="78"/>
        <v>4</v>
      </c>
      <c r="H990" s="64" t="str">
        <f>VLOOKUP($G990, 'Lookup Values'!$D$2:$E$8, 2)</f>
        <v>Wed</v>
      </c>
      <c r="I990" s="80" t="s">
        <v>18</v>
      </c>
      <c r="J990" s="80" t="s">
        <v>30</v>
      </c>
      <c r="K990" s="80" t="s">
        <v>29</v>
      </c>
      <c r="L990" s="80" t="s">
        <v>10</v>
      </c>
      <c r="M990" s="82">
        <v>466</v>
      </c>
      <c r="N990" s="82">
        <f>IF($O990="Income",$M990*'Lookup Values'!$H$3,$M990*'Lookup Values'!$H$2)</f>
        <v>40.192499999999995</v>
      </c>
      <c r="O990" s="80" t="str">
        <f t="shared" si="79"/>
        <v>Expense</v>
      </c>
    </row>
    <row r="991" spans="1:15" x14ac:dyDescent="0.25">
      <c r="A991" s="80">
        <v>990</v>
      </c>
      <c r="B991" s="81">
        <v>41174</v>
      </c>
      <c r="C991" s="64">
        <f t="shared" si="75"/>
        <v>2012</v>
      </c>
      <c r="D991" s="64">
        <f t="shared" si="76"/>
        <v>9</v>
      </c>
      <c r="E991" s="64" t="str">
        <f>VLOOKUP($D991,'Lookup Values'!$A$2:$B$13,2)</f>
        <v>Sep</v>
      </c>
      <c r="F991" s="64">
        <f t="shared" si="77"/>
        <v>22</v>
      </c>
      <c r="G991" s="64">
        <f t="shared" si="78"/>
        <v>7</v>
      </c>
      <c r="H991" s="64" t="str">
        <f>VLOOKUP($G991, 'Lookup Values'!$D$2:$E$8, 2)</f>
        <v>Sat</v>
      </c>
      <c r="I991" s="80" t="s">
        <v>39</v>
      </c>
      <c r="J991" s="80" t="s">
        <v>40</v>
      </c>
      <c r="K991" s="80" t="s">
        <v>38</v>
      </c>
      <c r="L991" s="80" t="s">
        <v>20</v>
      </c>
      <c r="M991" s="82">
        <v>214</v>
      </c>
      <c r="N991" s="82">
        <f>IF($O991="Income",$M991*'Lookup Values'!$H$3,$M991*'Lookup Values'!$H$2)</f>
        <v>18.4575</v>
      </c>
      <c r="O991" s="80" t="str">
        <f t="shared" si="79"/>
        <v>Expense</v>
      </c>
    </row>
    <row r="992" spans="1:15" x14ac:dyDescent="0.25">
      <c r="A992" s="80">
        <v>991</v>
      </c>
      <c r="B992" s="81">
        <v>41176</v>
      </c>
      <c r="C992" s="64">
        <f t="shared" si="75"/>
        <v>2012</v>
      </c>
      <c r="D992" s="64">
        <f t="shared" si="76"/>
        <v>9</v>
      </c>
      <c r="E992" s="64" t="str">
        <f>VLOOKUP($D992,'Lookup Values'!$A$2:$B$13,2)</f>
        <v>Sep</v>
      </c>
      <c r="F992" s="64">
        <f t="shared" si="77"/>
        <v>24</v>
      </c>
      <c r="G992" s="64">
        <f t="shared" si="78"/>
        <v>2</v>
      </c>
      <c r="H992" s="64" t="str">
        <f>VLOOKUP($G992, 'Lookup Values'!$D$2:$E$8, 2)</f>
        <v>Mon</v>
      </c>
      <c r="I992" s="80" t="s">
        <v>47</v>
      </c>
      <c r="J992" s="80" t="s">
        <v>76</v>
      </c>
      <c r="K992" s="80" t="s">
        <v>77</v>
      </c>
      <c r="L992" s="80" t="s">
        <v>20</v>
      </c>
      <c r="M992" s="82">
        <v>459</v>
      </c>
      <c r="N992" s="82">
        <f>IF($O992="Income",$M992*'Lookup Values'!$H$3,$M992*'Lookup Values'!$H$2)</f>
        <v>174.42000000000002</v>
      </c>
      <c r="O992" s="80" t="str">
        <f t="shared" si="79"/>
        <v>Income</v>
      </c>
    </row>
    <row r="993" spans="1:15" x14ac:dyDescent="0.25">
      <c r="A993" s="80">
        <v>992</v>
      </c>
      <c r="B993" s="81">
        <v>41178</v>
      </c>
      <c r="C993" s="64">
        <f t="shared" si="75"/>
        <v>2012</v>
      </c>
      <c r="D993" s="64">
        <f t="shared" si="76"/>
        <v>9</v>
      </c>
      <c r="E993" s="64" t="str">
        <f>VLOOKUP($D993,'Lookup Values'!$A$2:$B$13,2)</f>
        <v>Sep</v>
      </c>
      <c r="F993" s="64">
        <f t="shared" si="77"/>
        <v>26</v>
      </c>
      <c r="G993" s="64">
        <f t="shared" si="78"/>
        <v>4</v>
      </c>
      <c r="H993" s="64" t="str">
        <f>VLOOKUP($G993, 'Lookup Values'!$D$2:$E$8, 2)</f>
        <v>Wed</v>
      </c>
      <c r="I993" s="80" t="s">
        <v>32</v>
      </c>
      <c r="J993" s="80" t="s">
        <v>33</v>
      </c>
      <c r="K993" s="80" t="s">
        <v>31</v>
      </c>
      <c r="L993" s="80" t="s">
        <v>20</v>
      </c>
      <c r="M993" s="82">
        <v>176</v>
      </c>
      <c r="N993" s="82">
        <f>IF($O993="Income",$M993*'Lookup Values'!$H$3,$M993*'Lookup Values'!$H$2)</f>
        <v>15.18</v>
      </c>
      <c r="O993" s="80" t="str">
        <f t="shared" si="79"/>
        <v>Expense</v>
      </c>
    </row>
    <row r="994" spans="1:15" x14ac:dyDescent="0.25">
      <c r="A994" s="80">
        <v>993</v>
      </c>
      <c r="B994" s="81">
        <v>41181</v>
      </c>
      <c r="C994" s="64">
        <f t="shared" si="75"/>
        <v>2012</v>
      </c>
      <c r="D994" s="64">
        <f t="shared" si="76"/>
        <v>9</v>
      </c>
      <c r="E994" s="64" t="str">
        <f>VLOOKUP($D994,'Lookup Values'!$A$2:$B$13,2)</f>
        <v>Sep</v>
      </c>
      <c r="F994" s="64">
        <f t="shared" si="77"/>
        <v>29</v>
      </c>
      <c r="G994" s="64">
        <f t="shared" si="78"/>
        <v>7</v>
      </c>
      <c r="H994" s="64" t="str">
        <f>VLOOKUP($G994, 'Lookup Values'!$D$2:$E$8, 2)</f>
        <v>Sat</v>
      </c>
      <c r="I994" s="80" t="s">
        <v>42</v>
      </c>
      <c r="J994" s="80" t="s">
        <v>43</v>
      </c>
      <c r="K994" s="80" t="s">
        <v>41</v>
      </c>
      <c r="L994" s="80" t="s">
        <v>10</v>
      </c>
      <c r="M994" s="82">
        <v>59</v>
      </c>
      <c r="N994" s="82">
        <f>IF($O994="Income",$M994*'Lookup Values'!$H$3,$M994*'Lookup Values'!$H$2)</f>
        <v>5.0887499999999992</v>
      </c>
      <c r="O994" s="80" t="str">
        <f t="shared" si="79"/>
        <v>Expense</v>
      </c>
    </row>
    <row r="995" spans="1:15" x14ac:dyDescent="0.25">
      <c r="A995" s="80">
        <v>994</v>
      </c>
      <c r="B995" s="81">
        <v>41185</v>
      </c>
      <c r="C995" s="64">
        <f t="shared" si="75"/>
        <v>2012</v>
      </c>
      <c r="D995" s="64">
        <f t="shared" si="76"/>
        <v>10</v>
      </c>
      <c r="E995" s="64" t="str">
        <f>VLOOKUP($D995,'Lookup Values'!$A$2:$B$13,2)</f>
        <v>Oct</v>
      </c>
      <c r="F995" s="64">
        <f t="shared" si="77"/>
        <v>3</v>
      </c>
      <c r="G995" s="64">
        <f t="shared" si="78"/>
        <v>4</v>
      </c>
      <c r="H995" s="64" t="str">
        <f>VLOOKUP($G995, 'Lookup Values'!$D$2:$E$8, 2)</f>
        <v>Wed</v>
      </c>
      <c r="I995" s="80" t="s">
        <v>39</v>
      </c>
      <c r="J995" s="80" t="s">
        <v>40</v>
      </c>
      <c r="K995" s="80" t="s">
        <v>38</v>
      </c>
      <c r="L995" s="80" t="s">
        <v>20</v>
      </c>
      <c r="M995" s="82">
        <v>177</v>
      </c>
      <c r="N995" s="82">
        <f>IF($O995="Income",$M995*'Lookup Values'!$H$3,$M995*'Lookup Values'!$H$2)</f>
        <v>15.266249999999999</v>
      </c>
      <c r="O995" s="80" t="str">
        <f t="shared" si="79"/>
        <v>Expense</v>
      </c>
    </row>
    <row r="996" spans="1:15" x14ac:dyDescent="0.25">
      <c r="A996" s="80">
        <v>995</v>
      </c>
      <c r="B996" s="81">
        <v>41187</v>
      </c>
      <c r="C996" s="64">
        <f t="shared" si="75"/>
        <v>2012</v>
      </c>
      <c r="D996" s="64">
        <f t="shared" si="76"/>
        <v>10</v>
      </c>
      <c r="E996" s="64" t="str">
        <f>VLOOKUP($D996,'Lookup Values'!$A$2:$B$13,2)</f>
        <v>Oct</v>
      </c>
      <c r="F996" s="64">
        <f t="shared" si="77"/>
        <v>5</v>
      </c>
      <c r="G996" s="64">
        <f t="shared" si="78"/>
        <v>6</v>
      </c>
      <c r="H996" s="64" t="str">
        <f>VLOOKUP($G996, 'Lookup Values'!$D$2:$E$8, 2)</f>
        <v>Fri</v>
      </c>
      <c r="I996" s="80" t="s">
        <v>32</v>
      </c>
      <c r="J996" s="80" t="s">
        <v>33</v>
      </c>
      <c r="K996" s="80" t="s">
        <v>31</v>
      </c>
      <c r="L996" s="80" t="s">
        <v>10</v>
      </c>
      <c r="M996" s="82">
        <v>219</v>
      </c>
      <c r="N996" s="82">
        <f>IF($O996="Income",$M996*'Lookup Values'!$H$3,$M996*'Lookup Values'!$H$2)</f>
        <v>18.888749999999998</v>
      </c>
      <c r="O996" s="80" t="str">
        <f t="shared" si="79"/>
        <v>Expense</v>
      </c>
    </row>
    <row r="997" spans="1:15" x14ac:dyDescent="0.25">
      <c r="A997" s="80">
        <v>996</v>
      </c>
      <c r="B997" s="81">
        <v>41188</v>
      </c>
      <c r="C997" s="64">
        <f t="shared" si="75"/>
        <v>2012</v>
      </c>
      <c r="D997" s="64">
        <f t="shared" si="76"/>
        <v>10</v>
      </c>
      <c r="E997" s="64" t="str">
        <f>VLOOKUP($D997,'Lookup Values'!$A$2:$B$13,2)</f>
        <v>Oct</v>
      </c>
      <c r="F997" s="64">
        <f t="shared" si="77"/>
        <v>6</v>
      </c>
      <c r="G997" s="64">
        <f t="shared" si="78"/>
        <v>7</v>
      </c>
      <c r="H997" s="64" t="str">
        <f>VLOOKUP($G997, 'Lookup Values'!$D$2:$E$8, 2)</f>
        <v>Sat</v>
      </c>
      <c r="I997" s="80" t="s">
        <v>18</v>
      </c>
      <c r="J997" s="80" t="s">
        <v>30</v>
      </c>
      <c r="K997" s="80" t="s">
        <v>29</v>
      </c>
      <c r="L997" s="80" t="s">
        <v>20</v>
      </c>
      <c r="M997" s="82">
        <v>168</v>
      </c>
      <c r="N997" s="82">
        <f>IF($O997="Income",$M997*'Lookup Values'!$H$3,$M997*'Lookup Values'!$H$2)</f>
        <v>14.489999999999998</v>
      </c>
      <c r="O997" s="80" t="str">
        <f t="shared" si="79"/>
        <v>Expense</v>
      </c>
    </row>
    <row r="998" spans="1:15" x14ac:dyDescent="0.25">
      <c r="A998" s="80">
        <v>997</v>
      </c>
      <c r="B998" s="81">
        <v>41189</v>
      </c>
      <c r="C998" s="64">
        <f t="shared" si="75"/>
        <v>2012</v>
      </c>
      <c r="D998" s="64">
        <f t="shared" si="76"/>
        <v>10</v>
      </c>
      <c r="E998" s="64" t="str">
        <f>VLOOKUP($D998,'Lookup Values'!$A$2:$B$13,2)</f>
        <v>Oct</v>
      </c>
      <c r="F998" s="64">
        <f t="shared" si="77"/>
        <v>7</v>
      </c>
      <c r="G998" s="64">
        <f t="shared" si="78"/>
        <v>1</v>
      </c>
      <c r="H998" s="64" t="str">
        <f>VLOOKUP($G998, 'Lookup Values'!$D$2:$E$8, 2)</f>
        <v>Sun</v>
      </c>
      <c r="I998" s="80" t="s">
        <v>15</v>
      </c>
      <c r="J998" s="80" t="s">
        <v>35</v>
      </c>
      <c r="K998" s="80" t="s">
        <v>34</v>
      </c>
      <c r="L998" s="80" t="s">
        <v>20</v>
      </c>
      <c r="M998" s="82">
        <v>224</v>
      </c>
      <c r="N998" s="82">
        <f>IF($O998="Income",$M998*'Lookup Values'!$H$3,$M998*'Lookup Values'!$H$2)</f>
        <v>19.32</v>
      </c>
      <c r="O998" s="80" t="str">
        <f t="shared" si="79"/>
        <v>Expense</v>
      </c>
    </row>
    <row r="999" spans="1:15" x14ac:dyDescent="0.25">
      <c r="A999" s="80">
        <v>998</v>
      </c>
      <c r="B999" s="81">
        <v>41194</v>
      </c>
      <c r="C999" s="64">
        <f t="shared" si="75"/>
        <v>2012</v>
      </c>
      <c r="D999" s="64">
        <f t="shared" si="76"/>
        <v>10</v>
      </c>
      <c r="E999" s="64" t="str">
        <f>VLOOKUP($D999,'Lookup Values'!$A$2:$B$13,2)</f>
        <v>Oct</v>
      </c>
      <c r="F999" s="64">
        <f t="shared" si="77"/>
        <v>12</v>
      </c>
      <c r="G999" s="64">
        <f t="shared" si="78"/>
        <v>6</v>
      </c>
      <c r="H999" s="64" t="str">
        <f>VLOOKUP($G999, 'Lookup Values'!$D$2:$E$8, 2)</f>
        <v>Fri</v>
      </c>
      <c r="I999" s="80" t="s">
        <v>12</v>
      </c>
      <c r="J999" s="80" t="s">
        <v>37</v>
      </c>
      <c r="K999" s="80" t="s">
        <v>36</v>
      </c>
      <c r="L999" s="80" t="s">
        <v>20</v>
      </c>
      <c r="M999" s="82">
        <v>123</v>
      </c>
      <c r="N999" s="82">
        <f>IF($O999="Income",$M999*'Lookup Values'!$H$3,$M999*'Lookup Values'!$H$2)</f>
        <v>10.608749999999999</v>
      </c>
      <c r="O999" s="80" t="str">
        <f t="shared" si="79"/>
        <v>Expense</v>
      </c>
    </row>
    <row r="1000" spans="1:15" x14ac:dyDescent="0.25">
      <c r="A1000" s="80">
        <v>999</v>
      </c>
      <c r="B1000" s="81">
        <v>41197</v>
      </c>
      <c r="C1000" s="64">
        <f t="shared" si="75"/>
        <v>2012</v>
      </c>
      <c r="D1000" s="64">
        <f t="shared" si="76"/>
        <v>10</v>
      </c>
      <c r="E1000" s="64" t="str">
        <f>VLOOKUP($D1000,'Lookup Values'!$A$2:$B$13,2)</f>
        <v>Oct</v>
      </c>
      <c r="F1000" s="64">
        <f t="shared" si="77"/>
        <v>15</v>
      </c>
      <c r="G1000" s="64">
        <f t="shared" si="78"/>
        <v>2</v>
      </c>
      <c r="H1000" s="64" t="str">
        <f>VLOOKUP($G1000, 'Lookup Values'!$D$2:$E$8, 2)</f>
        <v>Mon</v>
      </c>
      <c r="I1000" s="80" t="s">
        <v>15</v>
      </c>
      <c r="J1000" s="80" t="s">
        <v>35</v>
      </c>
      <c r="K1000" s="80" t="s">
        <v>34</v>
      </c>
      <c r="L1000" s="80" t="s">
        <v>23</v>
      </c>
      <c r="M1000" s="82">
        <v>178</v>
      </c>
      <c r="N1000" s="82">
        <f>IF($O1000="Income",$M1000*'Lookup Values'!$H$3,$M1000*'Lookup Values'!$H$2)</f>
        <v>15.352499999999999</v>
      </c>
      <c r="O1000" s="80" t="str">
        <f t="shared" si="79"/>
        <v>Expense</v>
      </c>
    </row>
    <row r="1001" spans="1:15" x14ac:dyDescent="0.25">
      <c r="A1001" s="80">
        <v>1000</v>
      </c>
      <c r="B1001" s="81">
        <v>41198</v>
      </c>
      <c r="C1001" s="64">
        <f t="shared" si="75"/>
        <v>2012</v>
      </c>
      <c r="D1001" s="64">
        <f t="shared" si="76"/>
        <v>10</v>
      </c>
      <c r="E1001" s="64" t="str">
        <f>VLOOKUP($D1001,'Lookup Values'!$A$2:$B$13,2)</f>
        <v>Oct</v>
      </c>
      <c r="F1001" s="64">
        <f t="shared" si="77"/>
        <v>16</v>
      </c>
      <c r="G1001" s="64">
        <f t="shared" si="78"/>
        <v>3</v>
      </c>
      <c r="H1001" s="64" t="str">
        <f>VLOOKUP($G1001, 'Lookup Values'!$D$2:$E$8, 2)</f>
        <v>Tue</v>
      </c>
      <c r="I1001" s="80" t="s">
        <v>47</v>
      </c>
      <c r="J1001" s="80" t="s">
        <v>80</v>
      </c>
      <c r="K1001" s="80" t="s">
        <v>81</v>
      </c>
      <c r="L1001" s="80" t="s">
        <v>20</v>
      </c>
      <c r="M1001" s="82">
        <v>94</v>
      </c>
      <c r="N1001" s="82">
        <f>IF($O1001="Income",$M1001*'Lookup Values'!$H$3,$M1001*'Lookup Values'!$H$2)</f>
        <v>35.72</v>
      </c>
      <c r="O1001" s="80" t="str">
        <f t="shared" si="79"/>
        <v>Income</v>
      </c>
    </row>
    <row r="1006" spans="1:15" x14ac:dyDescent="0.25">
      <c r="B1006" s="85"/>
    </row>
  </sheetData>
  <conditionalFormatting sqref="O1002:O1048576">
    <cfRule type="cellIs" dxfId="21" priority="1" operator="equal">
      <formula>"INCOME"</formula>
    </cfRule>
    <cfRule type="cellIs" dxfId="20" priority="2" operator="equal">
      <formula>"EXPENSE"</formula>
    </cfRule>
  </conditionalFormatting>
  <pageMargins left="0.7" right="0.7" top="0.75" bottom="0.75" header="0.3" footer="0.3"/>
  <pageSetup paperSize="15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zoomScale="125" zoomScaleNormal="125" workbookViewId="0"/>
  </sheetViews>
  <sheetFormatPr defaultRowHeight="15" x14ac:dyDescent="0.25"/>
  <cols>
    <col min="1" max="2" width="7" style="13" bestFit="1" customWidth="1"/>
    <col min="3" max="3" width="2.7109375" style="13" customWidth="1"/>
    <col min="4" max="5" width="9.42578125" style="13" bestFit="1" customWidth="1"/>
    <col min="6" max="6" width="2.7109375" style="13" customWidth="1"/>
    <col min="7" max="7" width="11.140625" style="13" customWidth="1"/>
    <col min="8" max="8" width="8.140625" style="13" bestFit="1" customWidth="1"/>
    <col min="9" max="9" width="2.7109375" style="13" customWidth="1"/>
    <col min="10" max="10" width="14.140625" style="13" customWidth="1"/>
    <col min="11" max="11" width="2.7109375" style="13" customWidth="1"/>
    <col min="12" max="12" width="19.140625" style="13" customWidth="1"/>
  </cols>
  <sheetData>
    <row r="1" spans="1:12" ht="30" x14ac:dyDescent="0.25">
      <c r="A1" s="55" t="s">
        <v>46</v>
      </c>
      <c r="B1" s="55" t="s">
        <v>82</v>
      </c>
      <c r="C1" s="32"/>
      <c r="D1" s="55" t="s">
        <v>45</v>
      </c>
      <c r="E1" s="55" t="s">
        <v>110</v>
      </c>
      <c r="F1" s="32"/>
      <c r="G1" s="55" t="s">
        <v>85</v>
      </c>
      <c r="H1" s="63" t="s">
        <v>86</v>
      </c>
      <c r="I1" s="32"/>
      <c r="J1" s="55" t="s">
        <v>3</v>
      </c>
      <c r="K1" s="32"/>
      <c r="L1" s="55" t="s">
        <v>5</v>
      </c>
    </row>
    <row r="2" spans="1:12" x14ac:dyDescent="0.25">
      <c r="A2" s="32">
        <v>1</v>
      </c>
      <c r="B2" s="32" t="s">
        <v>91</v>
      </c>
      <c r="C2" s="32"/>
      <c r="D2" s="32">
        <v>1</v>
      </c>
      <c r="E2" s="32" t="s">
        <v>103</v>
      </c>
      <c r="F2" s="32"/>
      <c r="G2" s="32" t="s">
        <v>75</v>
      </c>
      <c r="H2" s="9">
        <v>8.6249999999999993E-2</v>
      </c>
      <c r="I2" s="32"/>
      <c r="J2" s="32" t="s">
        <v>42</v>
      </c>
      <c r="K2" s="32"/>
      <c r="L2" s="32" t="s">
        <v>20</v>
      </c>
    </row>
    <row r="3" spans="1:12" x14ac:dyDescent="0.25">
      <c r="A3" s="32">
        <v>2</v>
      </c>
      <c r="B3" s="32" t="s">
        <v>92</v>
      </c>
      <c r="C3" s="32"/>
      <c r="D3" s="32">
        <v>2</v>
      </c>
      <c r="E3" s="32" t="s">
        <v>104</v>
      </c>
      <c r="F3" s="32"/>
      <c r="G3" s="32" t="s">
        <v>87</v>
      </c>
      <c r="H3" s="9">
        <v>0.38</v>
      </c>
      <c r="I3" s="32"/>
      <c r="J3" s="32" t="s">
        <v>18</v>
      </c>
      <c r="K3" s="32"/>
      <c r="L3" s="32" t="s">
        <v>23</v>
      </c>
    </row>
    <row r="4" spans="1:12" x14ac:dyDescent="0.25">
      <c r="A4" s="32">
        <v>3</v>
      </c>
      <c r="B4" s="32" t="s">
        <v>93</v>
      </c>
      <c r="C4" s="32"/>
      <c r="D4" s="32">
        <v>3</v>
      </c>
      <c r="E4" s="32" t="s">
        <v>105</v>
      </c>
      <c r="F4" s="32"/>
      <c r="G4" s="32"/>
      <c r="H4" s="33"/>
      <c r="I4" s="32"/>
      <c r="J4" s="32" t="s">
        <v>8</v>
      </c>
      <c r="K4" s="32"/>
      <c r="L4" s="32" t="s">
        <v>10</v>
      </c>
    </row>
    <row r="5" spans="1:12" x14ac:dyDescent="0.25">
      <c r="A5" s="32">
        <v>4</v>
      </c>
      <c r="B5" s="32" t="s">
        <v>94</v>
      </c>
      <c r="C5" s="32"/>
      <c r="D5" s="32">
        <v>4</v>
      </c>
      <c r="E5" s="32" t="s">
        <v>106</v>
      </c>
      <c r="F5" s="32"/>
      <c r="G5" s="32"/>
      <c r="H5" s="33"/>
      <c r="I5" s="32"/>
      <c r="J5" s="32" t="s">
        <v>12</v>
      </c>
      <c r="K5" s="32"/>
      <c r="L5" s="32"/>
    </row>
    <row r="6" spans="1:12" x14ac:dyDescent="0.25">
      <c r="A6" s="32">
        <v>5</v>
      </c>
      <c r="B6" s="32" t="s">
        <v>95</v>
      </c>
      <c r="C6" s="32"/>
      <c r="D6" s="32">
        <v>5</v>
      </c>
      <c r="E6" s="32" t="s">
        <v>107</v>
      </c>
      <c r="F6" s="32"/>
      <c r="G6" s="32"/>
      <c r="H6" s="33"/>
      <c r="I6" s="32"/>
      <c r="J6" s="32" t="s">
        <v>39</v>
      </c>
      <c r="K6" s="32"/>
      <c r="L6" s="32"/>
    </row>
    <row r="7" spans="1:12" x14ac:dyDescent="0.25">
      <c r="A7" s="32">
        <v>6</v>
      </c>
      <c r="B7" s="32" t="s">
        <v>96</v>
      </c>
      <c r="C7" s="32"/>
      <c r="D7" s="32">
        <v>6</v>
      </c>
      <c r="E7" s="32" t="s">
        <v>108</v>
      </c>
      <c r="F7" s="32"/>
      <c r="G7" s="32"/>
      <c r="H7" s="33"/>
      <c r="I7" s="32"/>
      <c r="J7" s="32" t="s">
        <v>32</v>
      </c>
      <c r="K7" s="32"/>
      <c r="L7" s="32"/>
    </row>
    <row r="8" spans="1:12" x14ac:dyDescent="0.25">
      <c r="A8" s="32">
        <v>7</v>
      </c>
      <c r="B8" s="32" t="s">
        <v>97</v>
      </c>
      <c r="C8" s="32"/>
      <c r="D8" s="32">
        <v>7</v>
      </c>
      <c r="E8" s="32" t="s">
        <v>109</v>
      </c>
      <c r="F8" s="32"/>
      <c r="G8" s="32"/>
      <c r="H8" s="33"/>
      <c r="I8" s="32"/>
      <c r="J8" s="32" t="s">
        <v>47</v>
      </c>
      <c r="K8" s="32"/>
      <c r="L8" s="32"/>
    </row>
    <row r="9" spans="1:12" x14ac:dyDescent="0.25">
      <c r="A9" s="32">
        <v>8</v>
      </c>
      <c r="B9" s="32" t="s">
        <v>98</v>
      </c>
      <c r="C9" s="32"/>
      <c r="D9" s="32"/>
      <c r="E9" s="32"/>
      <c r="F9" s="32"/>
      <c r="G9" s="32"/>
      <c r="H9" s="33"/>
      <c r="I9" s="32"/>
      <c r="J9" s="32" t="s">
        <v>15</v>
      </c>
      <c r="K9" s="32"/>
      <c r="L9" s="32"/>
    </row>
    <row r="10" spans="1:12" x14ac:dyDescent="0.25">
      <c r="A10" s="32">
        <v>9</v>
      </c>
      <c r="B10" s="32" t="s">
        <v>99</v>
      </c>
      <c r="C10" s="32"/>
      <c r="D10" s="32"/>
      <c r="E10" s="32"/>
      <c r="F10" s="32"/>
      <c r="G10" s="32"/>
      <c r="H10" s="33"/>
      <c r="I10" s="32"/>
      <c r="J10" s="32" t="s">
        <v>27</v>
      </c>
      <c r="K10" s="32"/>
      <c r="L10" s="32"/>
    </row>
    <row r="11" spans="1:12" x14ac:dyDescent="0.25">
      <c r="A11" s="32">
        <v>10</v>
      </c>
      <c r="B11" s="32" t="s">
        <v>100</v>
      </c>
      <c r="C11" s="32"/>
      <c r="D11" s="32"/>
      <c r="E11" s="32"/>
      <c r="F11" s="32"/>
      <c r="G11" s="32"/>
      <c r="H11" s="33"/>
      <c r="I11" s="32"/>
      <c r="J11" s="32"/>
      <c r="K11" s="32"/>
      <c r="L11" s="32"/>
    </row>
    <row r="12" spans="1:12" x14ac:dyDescent="0.25">
      <c r="A12" s="32">
        <v>11</v>
      </c>
      <c r="B12" s="32" t="s">
        <v>101</v>
      </c>
      <c r="C12" s="32"/>
      <c r="D12" s="32"/>
      <c r="E12" s="32"/>
      <c r="F12" s="32"/>
      <c r="G12" s="32"/>
      <c r="H12" s="33"/>
      <c r="I12" s="32"/>
      <c r="J12" s="32"/>
      <c r="K12" s="32"/>
      <c r="L12" s="32"/>
    </row>
    <row r="13" spans="1:12" x14ac:dyDescent="0.25">
      <c r="A13" s="32">
        <v>12</v>
      </c>
      <c r="B13" s="32" t="s">
        <v>102</v>
      </c>
      <c r="C13" s="32"/>
      <c r="D13" s="32"/>
      <c r="E13" s="32"/>
      <c r="F13" s="32"/>
      <c r="G13" s="32"/>
      <c r="H13" s="33"/>
      <c r="I13" s="32"/>
      <c r="J13" s="32"/>
      <c r="K13" s="32"/>
      <c r="L13" s="32"/>
    </row>
  </sheetData>
  <sortState ref="L2:L4">
    <sortCondition ref="L2:L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21"/>
  <sheetViews>
    <sheetView showGridLines="0" zoomScale="125" zoomScaleNormal="125" workbookViewId="0"/>
  </sheetViews>
  <sheetFormatPr defaultRowHeight="15" x14ac:dyDescent="0.25"/>
  <cols>
    <col min="1" max="1" width="2.7109375" style="70" customWidth="1"/>
    <col min="2" max="2" width="2.140625" style="70" customWidth="1"/>
    <col min="3" max="3" width="16.42578125" style="70" customWidth="1"/>
    <col min="4" max="4" width="19.42578125" style="70" customWidth="1"/>
    <col min="5" max="16384" width="9.140625" style="70"/>
  </cols>
  <sheetData>
    <row r="1" spans="2:6" s="65" customFormat="1" x14ac:dyDescent="0.25"/>
    <row r="2" spans="2:6" x14ac:dyDescent="0.25">
      <c r="B2" s="66"/>
      <c r="C2" s="67" t="s">
        <v>117</v>
      </c>
      <c r="D2" s="68"/>
      <c r="E2" s="69"/>
      <c r="F2" s="65"/>
    </row>
    <row r="3" spans="2:6" x14ac:dyDescent="0.25">
      <c r="B3" s="71"/>
      <c r="C3" s="65"/>
      <c r="D3" s="65"/>
      <c r="E3" s="72"/>
      <c r="F3" s="65"/>
    </row>
    <row r="4" spans="2:6" x14ac:dyDescent="0.25">
      <c r="B4" s="71">
        <v>1</v>
      </c>
      <c r="C4" s="65" t="s">
        <v>0</v>
      </c>
      <c r="D4" s="13"/>
      <c r="E4" s="72"/>
      <c r="F4" s="65"/>
    </row>
    <row r="5" spans="2:6" x14ac:dyDescent="0.25">
      <c r="B5" s="71"/>
      <c r="C5" s="65"/>
      <c r="D5" s="65"/>
      <c r="E5" s="72"/>
      <c r="F5" s="65"/>
    </row>
    <row r="6" spans="2:6" x14ac:dyDescent="0.25">
      <c r="B6" s="71">
        <v>2</v>
      </c>
      <c r="C6" s="65" t="s">
        <v>1</v>
      </c>
      <c r="D6" s="13"/>
      <c r="E6" s="72"/>
      <c r="F6" s="65"/>
    </row>
    <row r="7" spans="2:6" x14ac:dyDescent="0.25">
      <c r="B7" s="71"/>
      <c r="C7" s="65"/>
      <c r="D7" s="65"/>
      <c r="E7" s="72"/>
      <c r="F7" s="65"/>
    </row>
    <row r="8" spans="2:6" x14ac:dyDescent="0.25">
      <c r="B8" s="71">
        <v>3</v>
      </c>
      <c r="C8" s="65" t="s">
        <v>74</v>
      </c>
      <c r="D8" s="13"/>
      <c r="E8" s="72"/>
      <c r="F8" s="65"/>
    </row>
    <row r="9" spans="2:6" x14ac:dyDescent="0.25">
      <c r="B9" s="71"/>
      <c r="C9" s="65"/>
      <c r="D9" s="65"/>
      <c r="E9" s="72"/>
      <c r="F9" s="65"/>
    </row>
    <row r="10" spans="2:6" x14ac:dyDescent="0.25">
      <c r="B10" s="71">
        <v>4</v>
      </c>
      <c r="C10" s="65" t="s">
        <v>3</v>
      </c>
      <c r="D10" s="13"/>
      <c r="E10" s="72"/>
      <c r="F10" s="65"/>
    </row>
    <row r="11" spans="2:6" x14ac:dyDescent="0.25">
      <c r="B11" s="71"/>
      <c r="C11" s="65"/>
      <c r="D11" s="65"/>
      <c r="E11" s="72"/>
      <c r="F11" s="65"/>
    </row>
    <row r="12" spans="2:6" x14ac:dyDescent="0.25">
      <c r="B12" s="71">
        <v>5</v>
      </c>
      <c r="C12" s="65" t="s">
        <v>4</v>
      </c>
      <c r="D12" s="13"/>
      <c r="E12" s="72"/>
      <c r="F12" s="65"/>
    </row>
    <row r="13" spans="2:6" x14ac:dyDescent="0.25">
      <c r="B13" s="71"/>
      <c r="C13" s="65"/>
      <c r="D13" s="65"/>
      <c r="E13" s="72"/>
      <c r="F13" s="65"/>
    </row>
    <row r="14" spans="2:6" x14ac:dyDescent="0.25">
      <c r="B14" s="71">
        <v>6</v>
      </c>
      <c r="C14" s="65" t="s">
        <v>2</v>
      </c>
      <c r="D14" s="13"/>
      <c r="E14" s="72"/>
      <c r="F14" s="65"/>
    </row>
    <row r="15" spans="2:6" x14ac:dyDescent="0.25">
      <c r="B15" s="71"/>
      <c r="C15" s="65"/>
      <c r="D15" s="65"/>
      <c r="E15" s="72"/>
      <c r="F15" s="65"/>
    </row>
    <row r="16" spans="2:6" x14ac:dyDescent="0.25">
      <c r="B16" s="71">
        <v>7</v>
      </c>
      <c r="C16" s="65" t="s">
        <v>5</v>
      </c>
      <c r="D16" s="13"/>
      <c r="E16" s="72"/>
      <c r="F16" s="65"/>
    </row>
    <row r="17" spans="2:6" x14ac:dyDescent="0.25">
      <c r="B17" s="73"/>
      <c r="C17" s="74"/>
      <c r="D17" s="74"/>
      <c r="E17" s="75"/>
      <c r="F17" s="65"/>
    </row>
    <row r="18" spans="2:6" x14ac:dyDescent="0.25">
      <c r="C18" s="65"/>
      <c r="D18" s="65"/>
      <c r="E18" s="65"/>
      <c r="F18" s="65"/>
    </row>
    <row r="19" spans="2:6" x14ac:dyDescent="0.25">
      <c r="C19" s="65"/>
      <c r="D19" s="65"/>
      <c r="E19" s="65"/>
      <c r="F19" s="65"/>
    </row>
    <row r="20" spans="2:6" x14ac:dyDescent="0.25">
      <c r="C20" s="65"/>
      <c r="D20" s="65"/>
      <c r="E20" s="65"/>
      <c r="F20" s="65"/>
    </row>
    <row r="21" spans="2:6" x14ac:dyDescent="0.25">
      <c r="C21" s="65"/>
      <c r="D21" s="65"/>
      <c r="E21" s="65"/>
      <c r="F21" s="6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
  <sheetViews>
    <sheetView zoomScale="125" zoomScaleNormal="125" workbookViewId="0"/>
  </sheetViews>
  <sheetFormatPr defaultRowHeight="15" x14ac:dyDescent="0.25"/>
  <cols>
    <col min="1" max="1" width="5.140625" style="7" customWidth="1"/>
    <col min="2" max="2" width="11.140625" style="7" customWidth="1"/>
    <col min="3" max="3" width="5.7109375" style="7" customWidth="1"/>
    <col min="4" max="5" width="7" style="7" customWidth="1"/>
    <col min="6" max="6" width="5.28515625" style="7" customWidth="1"/>
    <col min="7" max="8" width="9.42578125" style="7" customWidth="1"/>
    <col min="9" max="9" width="11.140625" style="7" customWidth="1"/>
    <col min="10" max="10" width="14.140625" style="7" customWidth="1"/>
    <col min="11" max="11" width="25" style="7" customWidth="1"/>
    <col min="12" max="12" width="20.42578125" style="7" customWidth="1"/>
    <col min="13" max="13" width="19.140625" style="7" customWidth="1"/>
    <col min="14" max="14" width="9.5703125" style="7" customWidth="1"/>
    <col min="15" max="15" width="10.28515625" style="7" customWidth="1"/>
    <col min="16" max="16" width="8.7109375" style="7" customWidth="1"/>
    <col min="17" max="16384" width="9.140625" style="7"/>
  </cols>
  <sheetData>
    <row r="1" spans="1:16" ht="71.25" x14ac:dyDescent="0.25">
      <c r="A1" s="54" t="s">
        <v>111</v>
      </c>
      <c r="B1" s="55" t="s">
        <v>0</v>
      </c>
      <c r="C1" s="55" t="s">
        <v>44</v>
      </c>
      <c r="D1" s="55" t="s">
        <v>46</v>
      </c>
      <c r="E1" s="55" t="s">
        <v>126</v>
      </c>
      <c r="F1" s="55" t="s">
        <v>83</v>
      </c>
      <c r="G1" s="55" t="s">
        <v>45</v>
      </c>
      <c r="H1" s="55" t="s">
        <v>127</v>
      </c>
      <c r="I1" s="55" t="s">
        <v>1</v>
      </c>
      <c r="J1" s="55" t="s">
        <v>3</v>
      </c>
      <c r="K1" s="55" t="s">
        <v>4</v>
      </c>
      <c r="L1" s="55" t="s">
        <v>2</v>
      </c>
      <c r="M1" s="55" t="s">
        <v>5</v>
      </c>
      <c r="N1" s="63" t="s">
        <v>74</v>
      </c>
      <c r="O1" s="63" t="s">
        <v>84</v>
      </c>
      <c r="P1" s="55" t="s">
        <v>6</v>
      </c>
    </row>
    <row r="2" spans="1:16" x14ac:dyDescent="0.25">
      <c r="A2" s="56">
        <v>1</v>
      </c>
      <c r="B2" s="57"/>
      <c r="C2" s="58"/>
      <c r="D2" s="58"/>
      <c r="E2" s="58"/>
      <c r="F2" s="58"/>
      <c r="G2" s="58"/>
      <c r="H2" s="58"/>
      <c r="I2" s="59"/>
      <c r="J2" s="60"/>
      <c r="K2" s="60"/>
      <c r="L2" s="60"/>
      <c r="M2" s="60"/>
      <c r="N2" s="61"/>
      <c r="O2" s="62"/>
      <c r="P2" s="56"/>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7972A-D769-40F1-ADAB-28CAE036FFFA}">
  <dimension ref="A1:E14"/>
  <sheetViews>
    <sheetView showGridLines="0" zoomScale="125" zoomScaleNormal="125" workbookViewId="0"/>
  </sheetViews>
  <sheetFormatPr defaultRowHeight="15" x14ac:dyDescent="0.25"/>
  <cols>
    <col min="1" max="1" width="2.140625" style="31" customWidth="1"/>
    <col min="2" max="2" width="10" style="14" customWidth="1"/>
    <col min="3" max="3" width="36.7109375" style="14" customWidth="1"/>
    <col min="4" max="4" width="45.140625" style="14" customWidth="1"/>
    <col min="5" max="5" width="28" style="14" customWidth="1"/>
    <col min="6" max="16384" width="9.140625" style="13"/>
  </cols>
  <sheetData>
    <row r="1" spans="1:5" ht="18.75" x14ac:dyDescent="0.25">
      <c r="A1" s="11" t="s">
        <v>154</v>
      </c>
      <c r="B1" s="12"/>
      <c r="C1" s="12"/>
      <c r="D1" s="12"/>
      <c r="E1" s="12"/>
    </row>
    <row r="2" spans="1:5" ht="6.95" customHeight="1" x14ac:dyDescent="0.25">
      <c r="A2" s="13"/>
    </row>
    <row r="3" spans="1:5" ht="15.75" x14ac:dyDescent="0.25">
      <c r="A3" s="15" t="s">
        <v>155</v>
      </c>
      <c r="B3" s="16" t="s">
        <v>156</v>
      </c>
      <c r="C3" s="16" t="s">
        <v>157</v>
      </c>
      <c r="D3" s="16" t="s">
        <v>158</v>
      </c>
      <c r="E3" s="16" t="s">
        <v>159</v>
      </c>
    </row>
    <row r="4" spans="1:5" ht="108" x14ac:dyDescent="0.25">
      <c r="A4" s="39">
        <v>1</v>
      </c>
      <c r="B4" s="40" t="s">
        <v>160</v>
      </c>
      <c r="C4" s="41" t="s">
        <v>161</v>
      </c>
      <c r="D4" s="42" t="s">
        <v>162</v>
      </c>
      <c r="E4" s="43" t="s">
        <v>163</v>
      </c>
    </row>
    <row r="5" spans="1:5" ht="108" x14ac:dyDescent="0.25">
      <c r="A5" s="17">
        <v>2</v>
      </c>
      <c r="B5" s="18" t="s">
        <v>164</v>
      </c>
      <c r="C5" s="19" t="s">
        <v>186</v>
      </c>
      <c r="D5" s="20" t="s">
        <v>165</v>
      </c>
      <c r="E5" s="21" t="s">
        <v>166</v>
      </c>
    </row>
    <row r="6" spans="1:5" ht="48" x14ac:dyDescent="0.25">
      <c r="A6" s="44">
        <v>3</v>
      </c>
      <c r="B6" s="45" t="s">
        <v>167</v>
      </c>
      <c r="C6" s="46" t="s">
        <v>168</v>
      </c>
      <c r="D6" s="47" t="s">
        <v>169</v>
      </c>
      <c r="E6" s="48" t="s">
        <v>170</v>
      </c>
    </row>
    <row r="7" spans="1:5" ht="108" x14ac:dyDescent="0.25">
      <c r="A7" s="17">
        <v>4</v>
      </c>
      <c r="B7" s="18" t="s">
        <v>171</v>
      </c>
      <c r="C7" s="19" t="s">
        <v>172</v>
      </c>
      <c r="D7" s="20" t="s">
        <v>173</v>
      </c>
      <c r="E7" s="21"/>
    </row>
    <row r="8" spans="1:5" ht="84" x14ac:dyDescent="0.25">
      <c r="A8" s="49">
        <v>5</v>
      </c>
      <c r="B8" s="50" t="s">
        <v>174</v>
      </c>
      <c r="C8" s="51" t="s">
        <v>175</v>
      </c>
      <c r="D8" s="52" t="s">
        <v>176</v>
      </c>
      <c r="E8" s="53" t="s">
        <v>177</v>
      </c>
    </row>
    <row r="9" spans="1:5" s="25" customFormat="1" x14ac:dyDescent="0.25">
      <c r="A9" s="22"/>
      <c r="B9" s="23"/>
      <c r="C9" s="24"/>
      <c r="D9" s="24"/>
      <c r="E9" s="24"/>
    </row>
    <row r="10" spans="1:5" ht="18.75" x14ac:dyDescent="0.25">
      <c r="A10" s="11" t="s">
        <v>178</v>
      </c>
      <c r="B10" s="12"/>
      <c r="C10" s="12"/>
      <c r="D10" s="12"/>
      <c r="E10" s="12"/>
    </row>
    <row r="11" spans="1:5" ht="6.95" customHeight="1" x14ac:dyDescent="0.25">
      <c r="A11" s="13"/>
    </row>
    <row r="12" spans="1:5" ht="15.75" x14ac:dyDescent="0.25">
      <c r="A12" s="15" t="s">
        <v>155</v>
      </c>
      <c r="B12" s="16" t="s">
        <v>156</v>
      </c>
      <c r="C12" s="16" t="s">
        <v>157</v>
      </c>
      <c r="D12" s="16" t="s">
        <v>179</v>
      </c>
      <c r="E12" s="16" t="s">
        <v>159</v>
      </c>
    </row>
    <row r="13" spans="1:5" ht="60" customHeight="1" x14ac:dyDescent="0.25">
      <c r="A13" s="34">
        <v>1</v>
      </c>
      <c r="B13" s="35" t="s">
        <v>180</v>
      </c>
      <c r="C13" s="36" t="s">
        <v>181</v>
      </c>
      <c r="D13" s="37" t="s">
        <v>182</v>
      </c>
      <c r="E13" s="38"/>
    </row>
    <row r="14" spans="1:5" ht="168" x14ac:dyDescent="0.25">
      <c r="A14" s="26">
        <v>2</v>
      </c>
      <c r="B14" s="27" t="s">
        <v>183</v>
      </c>
      <c r="C14" s="28" t="s">
        <v>184</v>
      </c>
      <c r="D14" s="29" t="s">
        <v>185</v>
      </c>
      <c r="E14" s="30"/>
    </row>
  </sheetData>
  <pageMargins left="0.7" right="0.7" top="0.75" bottom="0.75" header="0.3" footer="0.3"/>
  <pageSetup paperSize="12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 Whiteboard</vt:lpstr>
      <vt:lpstr>2.0 Transactions</vt:lpstr>
      <vt:lpstr>Lookup Values</vt:lpstr>
      <vt:lpstr>2.0 Transaction Form</vt:lpstr>
      <vt:lpstr>2.0 Form Linked Table</vt:lpstr>
      <vt:lpstr>Benefits of Excel Table</vt:lpstr>
    </vt:vector>
  </TitlesOfParts>
  <Company>School of Business Administration, UVM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dc:creator>
  <cp:lastModifiedBy>Shir Aviv</cp:lastModifiedBy>
  <cp:lastPrinted>2018-09-26T20:17:14Z</cp:lastPrinted>
  <dcterms:created xsi:type="dcterms:W3CDTF">2012-03-31T16:07:34Z</dcterms:created>
  <dcterms:modified xsi:type="dcterms:W3CDTF">2018-10-15T18:48:48Z</dcterms:modified>
</cp:coreProperties>
</file>