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JPRO\Specific Classes\2020 Excel Ignite\Training Materials\Blank Files\"/>
    </mc:Choice>
  </mc:AlternateContent>
  <xr:revisionPtr revIDLastSave="0" documentId="13_ncr:1_{1CFB44E7-107A-4762-B782-60539D34A068}" xr6:coauthVersionLast="45" xr6:coauthVersionMax="45" xr10:uidLastSave="{00000000-0000-0000-0000-000000000000}"/>
  <bookViews>
    <workbookView xWindow="-120" yWindow="-120" windowWidth="19440" windowHeight="10590" xr2:uid="{00000000-000D-0000-FFFF-FFFF00000000}"/>
  </bookViews>
  <sheets>
    <sheet name="Excel Challenge" sheetId="51" r:id="rId1"/>
    <sheet name="Benefits" sheetId="57" state="hidden" r:id="rId2"/>
    <sheet name="ROI" sheetId="58" state="hidden" r:id="rId3"/>
  </sheets>
  <calcPr calcId="191029" concurrentCalc="0"/>
</workbook>
</file>

<file path=xl/calcChain.xml><?xml version="1.0" encoding="utf-8"?>
<calcChain xmlns="http://schemas.openxmlformats.org/spreadsheetml/2006/main">
  <c r="P8" i="51" l="1"/>
  <c r="P9" i="51"/>
  <c r="P10" i="51"/>
  <c r="P18" i="51"/>
  <c r="P19" i="51"/>
  <c r="P20" i="51"/>
  <c r="P23" i="51"/>
  <c r="P22" i="51"/>
  <c r="P27" i="51"/>
  <c r="P25" i="51"/>
  <c r="P28" i="51"/>
  <c r="C7" i="57"/>
  <c r="C9" i="57"/>
  <c r="Z8" i="57"/>
  <c r="AA8" i="57"/>
  <c r="AL8" i="57"/>
  <c r="J8" i="57"/>
  <c r="AL9" i="57"/>
  <c r="K10" i="57"/>
  <c r="J5" i="58"/>
  <c r="C6" i="58"/>
  <c r="C61" i="57"/>
  <c r="J4" i="57"/>
  <c r="AD3" i="57"/>
  <c r="AD4" i="57"/>
  <c r="J66" i="57"/>
  <c r="J65" i="57"/>
  <c r="J68" i="57"/>
  <c r="D10" i="57"/>
  <c r="C74" i="57"/>
  <c r="AD2" i="57"/>
  <c r="C79" i="57"/>
  <c r="C78" i="57"/>
  <c r="C77" i="57"/>
  <c r="C76" i="57"/>
  <c r="C65" i="57"/>
  <c r="C67" i="57"/>
  <c r="C69" i="57"/>
  <c r="C71" i="57"/>
  <c r="Z3" i="58"/>
  <c r="AL9" i="58"/>
  <c r="AL10" i="58"/>
  <c r="AF8" i="57"/>
  <c r="AF9" i="57"/>
  <c r="AF10" i="58"/>
  <c r="AB8" i="57"/>
  <c r="AB9" i="57"/>
  <c r="AB10" i="58"/>
  <c r="AD8" i="57"/>
  <c r="AD9" i="57"/>
  <c r="AD10" i="58"/>
  <c r="AC8" i="57"/>
  <c r="AC9" i="57"/>
  <c r="AC10" i="58"/>
  <c r="AE8" i="57"/>
  <c r="AE9" i="57"/>
  <c r="AE10" i="58"/>
  <c r="AI8" i="57"/>
  <c r="AI9" i="57"/>
  <c r="AI10" i="58"/>
  <c r="AG8" i="57"/>
  <c r="AG9" i="57"/>
  <c r="AG10" i="58"/>
  <c r="AH8" i="57"/>
  <c r="AH9" i="57"/>
  <c r="AH10" i="58"/>
  <c r="AK8" i="57"/>
  <c r="AK9" i="57"/>
  <c r="AK10" i="58"/>
  <c r="AJ8" i="57"/>
  <c r="AJ9" i="57"/>
  <c r="AJ10" i="58"/>
  <c r="AA9" i="57"/>
  <c r="AA10" i="58"/>
  <c r="Y3" i="58"/>
  <c r="AC3" i="58"/>
  <c r="AD3" i="58"/>
  <c r="Y4" i="58"/>
  <c r="Z4" i="58"/>
  <c r="AC4" i="58"/>
  <c r="AD4" i="58"/>
  <c r="Y5" i="58"/>
  <c r="Z4" i="57"/>
  <c r="Z5" i="58"/>
  <c r="AC5" i="58"/>
  <c r="AD5" i="58"/>
  <c r="Y7" i="58"/>
  <c r="Z7" i="58"/>
  <c r="AA7" i="58"/>
  <c r="AB7" i="58"/>
  <c r="AC7" i="58"/>
  <c r="AD7" i="58"/>
  <c r="AE7" i="58"/>
  <c r="AF7" i="58"/>
  <c r="AG7" i="58"/>
  <c r="AH7" i="58"/>
  <c r="AI7" i="58"/>
  <c r="AJ7" i="58"/>
  <c r="AK7" i="58"/>
  <c r="AL7" i="58"/>
  <c r="Y8" i="58"/>
  <c r="Z8" i="58"/>
  <c r="AA8" i="58"/>
  <c r="AB8" i="58"/>
  <c r="AC8" i="58"/>
  <c r="AD8" i="58"/>
  <c r="AE8" i="58"/>
  <c r="AF8" i="58"/>
  <c r="AG8" i="58"/>
  <c r="AH8" i="58"/>
  <c r="AI8" i="58"/>
  <c r="AJ8" i="58"/>
  <c r="AK8" i="58"/>
  <c r="AL8" i="58"/>
  <c r="Y9" i="58"/>
  <c r="Z9" i="58"/>
  <c r="AA9" i="58"/>
  <c r="AB9" i="58"/>
  <c r="AC9" i="58"/>
  <c r="AD9" i="58"/>
  <c r="AE9" i="58"/>
  <c r="AF9" i="58"/>
  <c r="AG9" i="58"/>
  <c r="AH9" i="58"/>
  <c r="AI9" i="58"/>
  <c r="AJ9" i="58"/>
  <c r="AK9" i="58"/>
  <c r="Y10" i="58"/>
  <c r="Z9" i="57"/>
  <c r="Z10" i="58"/>
  <c r="D4" i="51"/>
  <c r="E4" i="51"/>
  <c r="F4" i="51"/>
  <c r="G4" i="51"/>
  <c r="J9" i="57"/>
  <c r="K9" i="57"/>
  <c r="D9" i="57"/>
  <c r="K8" i="57"/>
  <c r="D8" i="57"/>
  <c r="K7" i="57"/>
  <c r="D7" i="57"/>
  <c r="B19" i="51"/>
  <c r="B20" i="51"/>
  <c r="B21" i="51"/>
  <c r="B22" i="51"/>
  <c r="B23" i="51"/>
  <c r="Q22" i="51"/>
  <c r="C18" i="51"/>
  <c r="D18" i="51"/>
  <c r="E18" i="51"/>
  <c r="F18" i="51"/>
  <c r="G18" i="51"/>
  <c r="P11" i="51"/>
  <c r="P14" i="51"/>
  <c r="Q10" i="51"/>
  <c r="Q9" i="51"/>
  <c r="B6" i="51"/>
  <c r="B7" i="51"/>
  <c r="B8" i="51"/>
  <c r="B9" i="51"/>
  <c r="Q8" i="51"/>
  <c r="P7" i="51"/>
  <c r="C7" i="58"/>
  <c r="J6" i="58"/>
  <c r="J8" i="58"/>
  <c r="J7" i="58"/>
  <c r="AB12" i="58"/>
  <c r="AB13" i="58"/>
  <c r="AD12" i="58"/>
  <c r="AD13" i="58"/>
  <c r="AC12" i="58"/>
  <c r="AC13" i="58"/>
  <c r="AE12" i="58"/>
  <c r="AE13" i="58"/>
  <c r="AI12" i="58"/>
  <c r="AI13" i="58"/>
  <c r="AG12" i="58"/>
  <c r="AG13" i="58"/>
  <c r="AH12" i="58"/>
  <c r="AH13" i="58"/>
  <c r="AK12" i="58"/>
  <c r="AK13" i="58"/>
  <c r="AJ12" i="58"/>
  <c r="AJ13" i="58"/>
  <c r="AL12" i="58"/>
  <c r="AL13" i="58"/>
  <c r="AA12" i="58"/>
  <c r="AA13" i="58"/>
  <c r="Z13" i="58"/>
  <c r="AF12" i="58"/>
  <c r="AF13" i="58"/>
  <c r="Z16" i="58"/>
  <c r="Z12" i="58"/>
</calcChain>
</file>

<file path=xl/sharedStrings.xml><?xml version="1.0" encoding="utf-8"?>
<sst xmlns="http://schemas.openxmlformats.org/spreadsheetml/2006/main" count="104" uniqueCount="86">
  <si>
    <t>Instructions:</t>
  </si>
  <si>
    <t>Multiplication Table</t>
  </si>
  <si>
    <t>SUM</t>
  </si>
  <si>
    <t>AVERAGE</t>
  </si>
  <si>
    <t>Min</t>
  </si>
  <si>
    <t>Sec</t>
  </si>
  <si>
    <t>Attempt 1</t>
  </si>
  <si>
    <t>Attempt 2</t>
  </si>
  <si>
    <t>Attempt 3</t>
  </si>
  <si>
    <t>EXAMPLE</t>
  </si>
  <si>
    <t>Win the Challenge?</t>
  </si>
  <si>
    <t>Target</t>
  </si>
  <si>
    <t>Best Time</t>
  </si>
  <si>
    <t>Answer Key (Values Only)</t>
  </si>
  <si>
    <t>Fill in the white cells with the correct formulas</t>
  </si>
  <si>
    <t>ASSUMPTIONS</t>
  </si>
  <si>
    <t>Money Saved</t>
  </si>
  <si>
    <t>Hours Saved</t>
  </si>
  <si>
    <t>Time Saved</t>
  </si>
  <si>
    <t>Annual Salary</t>
  </si>
  <si>
    <t>1 Year</t>
  </si>
  <si>
    <t>Hours</t>
  </si>
  <si>
    <t>3 Months</t>
  </si>
  <si>
    <t>2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</si>
  <si>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</si>
  <si>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</si>
  <si>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</si>
  <si>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</si>
  <si>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</si>
  <si>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</si>
  <si>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</si>
  <si>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</si>
  <si>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Today</t>
  </si>
  <si>
    <t>1 Month</t>
  </si>
  <si>
    <t>For every…</t>
  </si>
  <si>
    <t>You will save…</t>
  </si>
  <si>
    <t>(h:mm:ss)</t>
  </si>
  <si>
    <t>Time Saved Per Hour (h:mm:ss)</t>
  </si>
  <si>
    <t>Benefit Type</t>
  </si>
  <si>
    <t>Hours Spent in Excel Per Workday</t>
  </si>
  <si>
    <t>Hours Saved in Excel Per Workday</t>
  </si>
  <si>
    <t>Hourly Salary</t>
  </si>
  <si>
    <t>Money Saved Per Workday</t>
  </si>
  <si>
    <t>"Worst Times" per hr</t>
  </si>
  <si>
    <t>Worst Time</t>
  </si>
  <si>
    <t>Summary</t>
  </si>
  <si>
    <t>Number of Employees</t>
  </si>
  <si>
    <t>Individual</t>
  </si>
  <si>
    <t>Company</t>
  </si>
  <si>
    <t>Hours Saved After 1 Year</t>
  </si>
  <si>
    <t>Money Saved After 1 Year</t>
  </si>
  <si>
    <t>Time</t>
  </si>
  <si>
    <t>Money</t>
  </si>
  <si>
    <t>Use a stopwatch and fill in the white cells below.</t>
  </si>
  <si>
    <t>Excel Challenge: In Less Than 90 Seconds…</t>
  </si>
  <si>
    <t>Hours Per Workday</t>
  </si>
  <si>
    <t>Hours Per Workweek</t>
  </si>
  <si>
    <t>Workdays Per Week</t>
  </si>
  <si>
    <t>Workweeks Per Month</t>
  </si>
  <si>
    <t>Workdays Per Month</t>
  </si>
  <si>
    <t>Workweeks Saved</t>
  </si>
  <si>
    <t>Workdays Saved</t>
  </si>
  <si>
    <t>OR</t>
  </si>
  <si>
    <t>Work Months Saved</t>
  </si>
  <si>
    <t>Hours Per Work Month</t>
  </si>
  <si>
    <t>Months</t>
  </si>
  <si>
    <t>Weeks</t>
  </si>
  <si>
    <t>Days</t>
  </si>
  <si>
    <t>Annual Salary Per Individual</t>
  </si>
  <si>
    <t>Money Saved For Company</t>
  </si>
  <si>
    <t>Number of Employees Saved</t>
  </si>
  <si>
    <t>Price Per Person</t>
  </si>
  <si>
    <t>Training Price</t>
  </si>
  <si>
    <t>PRICE BREAKDOWN</t>
  </si>
  <si>
    <t>Class Size (20 Person Minimum)</t>
  </si>
  <si>
    <t>RETURN ON INVESTMENT</t>
  </si>
  <si>
    <t>Savings from Training</t>
  </si>
  <si>
    <t>Price of Training</t>
  </si>
  <si>
    <t>ROI</t>
  </si>
  <si>
    <t>Training Cost</t>
  </si>
  <si>
    <t>Net Training Earnings</t>
  </si>
  <si>
    <t>Months Taken to Earn Back Investment</t>
  </si>
  <si>
    <t>Net Profit</t>
  </si>
  <si>
    <t>Return On Investment</t>
  </si>
  <si>
    <t>Benefits of Training</t>
  </si>
  <si>
    <t>Hours Saved Per Work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</si>
</sst>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164" formatCode="&quot;$&quot;#,##0"/>
    <numFmt numFmtId="166" formatCode="[h]:mm:ss;@"/>
    <numFmt numFmtId="167" formatCode="&quot;$&quot;#,##0.00"/>
  </numFmts>
  <fonts count="1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 tint="-0.3499862666707357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i/>
      <sz val="11"/>
      <color theme="1" tint="0.499984740745262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8" fillId="0" borderId="0"/>
  </cellStyleXfs>
  <cellXfs count="14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3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10" fillId="2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0" fillId="3" borderId="0" xfId="0" quotePrefix="1" applyFill="1"/>
    <xf numFmtId="0" fontId="1" fillId="3" borderId="0" xfId="0" applyFont="1" applyFill="1"/>
    <xf numFmtId="0" fontId="0" fillId="3" borderId="0" xfId="0" applyFill="1" applyAlignment="1">
      <alignment horizontal="centerContinuous"/>
    </xf>
    <xf numFmtId="0" fontId="14" fillId="3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" fillId="3" borderId="8" xfId="0" applyFont="1" applyFill="1" applyBorder="1"/>
    <xf numFmtId="0" fontId="1" fillId="3" borderId="6" xfId="0" applyFont="1" applyFill="1" applyBorder="1"/>
    <xf numFmtId="19" fontId="0" fillId="3" borderId="0" xfId="0" applyNumberFormat="1" applyFill="1" applyAlignment="1">
      <alignment horizontal="right"/>
    </xf>
    <xf numFmtId="0" fontId="1" fillId="3" borderId="8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12" xfId="0" applyFont="1" applyFill="1" applyBorder="1"/>
    <xf numFmtId="0" fontId="2" fillId="3" borderId="0" xfId="0" applyFont="1" applyFill="1" applyBorder="1"/>
    <xf numFmtId="0" fontId="1" fillId="3" borderId="1" xfId="0" applyFont="1" applyFill="1" applyBorder="1" applyAlignment="1">
      <alignment horizontal="right"/>
    </xf>
    <xf numFmtId="0" fontId="0" fillId="3" borderId="0" xfId="0" applyFont="1" applyFill="1" applyBorder="1"/>
    <xf numFmtId="0" fontId="15" fillId="3" borderId="22" xfId="0" applyFont="1" applyFill="1" applyBorder="1" applyAlignment="1">
      <alignment horizontal="right"/>
    </xf>
    <xf numFmtId="0" fontId="15" fillId="3" borderId="23" xfId="0" applyFont="1" applyFill="1" applyBorder="1" applyAlignment="1">
      <alignment horizontal="right"/>
    </xf>
    <xf numFmtId="0" fontId="0" fillId="3" borderId="4" xfId="0" applyFill="1" applyBorder="1"/>
    <xf numFmtId="0" fontId="1" fillId="3" borderId="5" xfId="0" applyFont="1" applyFill="1" applyBorder="1"/>
    <xf numFmtId="164" fontId="0" fillId="3" borderId="0" xfId="0" applyNumberFormat="1" applyFill="1"/>
    <xf numFmtId="0" fontId="1" fillId="3" borderId="1" xfId="0" applyFont="1" applyFill="1" applyBorder="1"/>
    <xf numFmtId="0" fontId="2" fillId="3" borderId="0" xfId="0" applyFont="1" applyFill="1"/>
    <xf numFmtId="0" fontId="6" fillId="0" borderId="12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0" fillId="3" borderId="0" xfId="0" applyNumberFormat="1" applyFill="1"/>
    <xf numFmtId="166" fontId="0" fillId="3" borderId="0" xfId="0" applyNumberFormat="1" applyFont="1" applyFill="1" applyBorder="1"/>
    <xf numFmtId="0" fontId="1" fillId="3" borderId="1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164" fontId="0" fillId="3" borderId="24" xfId="0" applyNumberFormat="1" applyFill="1" applyBorder="1"/>
    <xf numFmtId="4" fontId="0" fillId="3" borderId="0" xfId="0" applyNumberFormat="1" applyFill="1" applyBorder="1"/>
    <xf numFmtId="164" fontId="0" fillId="3" borderId="0" xfId="0" applyNumberFormat="1" applyFill="1" applyBorder="1"/>
    <xf numFmtId="166" fontId="1" fillId="3" borderId="0" xfId="0" applyNumberFormat="1" applyFont="1" applyFill="1" applyBorder="1"/>
    <xf numFmtId="166" fontId="15" fillId="3" borderId="22" xfId="0" applyNumberFormat="1" applyFont="1" applyFill="1" applyBorder="1"/>
    <xf numFmtId="166" fontId="1" fillId="3" borderId="8" xfId="0" applyNumberFormat="1" applyFont="1" applyFill="1" applyBorder="1"/>
    <xf numFmtId="166" fontId="2" fillId="3" borderId="0" xfId="0" applyNumberFormat="1" applyFont="1" applyFill="1" applyBorder="1"/>
    <xf numFmtId="0" fontId="14" fillId="3" borderId="0" xfId="0" applyFont="1" applyFill="1" applyBorder="1"/>
    <xf numFmtId="166" fontId="0" fillId="3" borderId="0" xfId="0" applyNumberFormat="1" applyFill="1" applyBorder="1"/>
    <xf numFmtId="0" fontId="1" fillId="3" borderId="0" xfId="0" applyFont="1" applyFill="1" applyBorder="1" applyAlignment="1">
      <alignment horizontal="right"/>
    </xf>
    <xf numFmtId="3" fontId="0" fillId="3" borderId="0" xfId="0" applyNumberFormat="1" applyFill="1"/>
    <xf numFmtId="3" fontId="0" fillId="3" borderId="24" xfId="0" applyNumberFormat="1" applyFill="1" applyBorder="1"/>
    <xf numFmtId="0" fontId="11" fillId="2" borderId="0" xfId="0" applyFont="1" applyFill="1" applyAlignment="1">
      <alignment horizontal="left" vertical="center"/>
    </xf>
    <xf numFmtId="166" fontId="1" fillId="6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Alignment="1">
      <alignment wrapText="1"/>
    </xf>
    <xf numFmtId="164" fontId="6" fillId="0" borderId="0" xfId="0" applyNumberFormat="1" applyFont="1" applyFill="1" applyBorder="1"/>
    <xf numFmtId="164" fontId="4" fillId="3" borderId="0" xfId="0" applyNumberFormat="1" applyFont="1" applyFill="1" applyBorder="1"/>
    <xf numFmtId="164" fontId="0" fillId="3" borderId="0" xfId="0" applyNumberFormat="1" applyFont="1" applyFill="1" applyBorder="1"/>
    <xf numFmtId="0" fontId="1" fillId="4" borderId="8" xfId="0" applyFont="1" applyFill="1" applyBorder="1"/>
    <xf numFmtId="3" fontId="1" fillId="4" borderId="8" xfId="0" applyNumberFormat="1" applyFont="1" applyFill="1" applyBorder="1"/>
    <xf numFmtId="0" fontId="1" fillId="5" borderId="8" xfId="0" applyFont="1" applyFill="1" applyBorder="1"/>
    <xf numFmtId="164" fontId="1" fillId="5" borderId="8" xfId="0" applyNumberFormat="1" applyFont="1" applyFill="1" applyBorder="1"/>
    <xf numFmtId="0" fontId="14" fillId="3" borderId="0" xfId="0" applyFont="1" applyFill="1"/>
    <xf numFmtId="0" fontId="6" fillId="0" borderId="0" xfId="0" applyFont="1" applyFill="1" applyBorder="1"/>
    <xf numFmtId="3" fontId="2" fillId="3" borderId="0" xfId="0" applyNumberFormat="1" applyFont="1" applyFill="1" applyBorder="1"/>
    <xf numFmtId="0" fontId="0" fillId="3" borderId="0" xfId="0" applyFont="1" applyFill="1"/>
    <xf numFmtId="0" fontId="6" fillId="0" borderId="0" xfId="0" applyFont="1" applyFill="1"/>
    <xf numFmtId="3" fontId="0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6" fillId="3" borderId="0" xfId="0" applyFont="1" applyFill="1"/>
    <xf numFmtId="167" fontId="0" fillId="3" borderId="0" xfId="0" applyNumberFormat="1" applyFill="1" applyBorder="1"/>
    <xf numFmtId="167" fontId="1" fillId="3" borderId="8" xfId="0" applyNumberFormat="1" applyFont="1" applyFill="1" applyBorder="1"/>
    <xf numFmtId="9" fontId="1" fillId="3" borderId="0" xfId="0" applyNumberFormat="1" applyFont="1" applyFill="1" applyBorder="1"/>
    <xf numFmtId="0" fontId="0" fillId="3" borderId="4" xfId="0" applyFill="1" applyBorder="1" applyAlignment="1">
      <alignment horizontal="left"/>
    </xf>
    <xf numFmtId="6" fontId="4" fillId="3" borderId="0" xfId="0" applyNumberFormat="1" applyFont="1" applyFill="1"/>
    <xf numFmtId="0" fontId="0" fillId="3" borderId="4" xfId="0" applyFill="1" applyBorder="1" applyAlignment="1"/>
    <xf numFmtId="0" fontId="0" fillId="3" borderId="24" xfId="0" applyFill="1" applyBorder="1"/>
    <xf numFmtId="6" fontId="4" fillId="3" borderId="24" xfId="0" applyNumberFormat="1" applyFont="1" applyFill="1" applyBorder="1"/>
    <xf numFmtId="0" fontId="4" fillId="3" borderId="0" xfId="0" applyFont="1" applyFill="1"/>
    <xf numFmtId="0" fontId="0" fillId="3" borderId="0" xfId="0" applyFont="1" applyFill="1" applyBorder="1" applyAlignment="1">
      <alignment horizontal="right"/>
    </xf>
    <xf numFmtId="167" fontId="6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0" fontId="5" fillId="3" borderId="11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0" fontId="4" fillId="3" borderId="16" xfId="0" applyNumberFormat="1" applyFont="1" applyFill="1" applyBorder="1" applyAlignment="1">
      <alignment horizontal="center"/>
    </xf>
    <xf numFmtId="0" fontId="4" fillId="3" borderId="21" xfId="0" applyNumberFormat="1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5" fillId="3" borderId="12" xfId="0" applyNumberFormat="1" applyFont="1" applyFill="1" applyBorder="1" applyAlignment="1">
      <alignment horizontal="center"/>
    </xf>
    <xf numFmtId="0" fontId="5" fillId="3" borderId="18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indent="8"/>
    </xf>
    <xf numFmtId="0" fontId="11" fillId="2" borderId="0" xfId="0" applyFont="1" applyFill="1" applyAlignment="1">
      <alignment horizontal="left" vertical="center" indent="5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7" defaultTableStyle="TableStyleLight1" defaultPivotStyle="PivotStyleLight16">
    <tableStyle name="Shir Style 1 Gray" pivot="0" count="7" xr9:uid="{00000000-0011-0000-FFFF-FFFF00000000}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  <tableStyle name="Shir Style 2 Blue" pivot="0" count="7" xr9:uid="{00000000-0011-0000-FFFF-FFFF01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  <tableStyle name="Shir Style 3 Red" pivot="0" count="7" xr9:uid="{00000000-0011-0000-FFFF-FFFF02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Shir Style 4 Green" pivot="0" count="7" xr9:uid="{00000000-0011-0000-FFFF-FFFF03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  <tableStyle name="Shir Style 5 Purple" pivot="0" count="7" xr9:uid="{00000000-0011-0000-FFFF-FFFF04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Shir Style 6 Light Blue" pivot="0" count="7" xr9:uid="{00000000-0011-0000-FFFF-FFFF05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Shir Style 7 Orange" pivot="0" count="7" xr9:uid="{00000000-0011-0000-FFFF-FFFF06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mruColors>
      <color rgb="FFF0FFFF"/>
      <color rgb="FFFFFFF0"/>
      <color rgb="FFFFF0FF"/>
      <color rgb="FFF5F5F5"/>
      <color rgb="FFF0F0F0"/>
      <color rgb="FFFFFFDC"/>
      <color rgb="FFE1EBF6"/>
      <color rgb="FFDCE6F1"/>
      <color rgb="FFE6F0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Hours Saved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Benefits!$Y$8</c:f>
              <c:strCache>
                <c:ptCount val="1"/>
                <c:pt idx="0">
                  <c:v>Hours Saved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E-40B2-82B4-61E10FDE11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7E-40B2-82B4-61E10FDE11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7E-40B2-82B4-61E10FDE11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7E-40B2-82B4-61E10FDE11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7E-40B2-82B4-61E10FDE11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7E-40B2-82B4-61E10FDE11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7E-40B2-82B4-61E10FDE11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7E-40B2-82B4-61E10FDE11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7E-40B2-82B4-61E10FDE11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7E-40B2-82B4-61E10FDE11A4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D7E-40B2-82B4-61E10FDE11A4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D7E-40B2-82B4-61E10FDE1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Benefits!$AA$7:$AL$7</c:f>
              <c:strCache>
                <c:ptCount val="12"/>
                <c:pt idx="0">
                  <c:v>1 Month</c:v>
                </c:pt>
                <c:pt idx="1">
                  <c:v>2 Months</c:v>
                </c:pt>
                <c:pt idx="2">
                  <c:v>3 Months</c:v>
                </c:pt>
                <c:pt idx="3">
                  <c:v>4 Months</c:v>
                </c:pt>
                <c:pt idx="4">
                  <c:v>5 Months</c:v>
                </c:pt>
                <c:pt idx="5">
                  <c:v>6 Months</c:v>
                </c:pt>
                <c:pt idx="6">
                  <c:v>7 Months</c:v>
                </c:pt>
                <c:pt idx="7">
                  <c:v>8 Months</c:v>
                </c:pt>
                <c:pt idx="8">
                  <c:v>9 Months</c:v>
                </c:pt>
                <c:pt idx="9">
                  <c:v>10 Months</c:v>
                </c:pt>
                <c:pt idx="10">
                  <c:v>11 Months</c:v>
                </c:pt>
                <c:pt idx="11">
                  <c:v>1 Year</c:v>
                </c:pt>
              </c:strCache>
            </c:strRef>
          </c:cat>
          <c:val>
            <c:numRef>
              <c:f>Benefits!$AA$8:$AL$8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7E-40B2-82B4-61E10FDE1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39232"/>
        <c:axId val="213505920"/>
      </c:barChart>
      <c:catAx>
        <c:axId val="21343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505920"/>
        <c:crosses val="autoZero"/>
        <c:auto val="1"/>
        <c:lblAlgn val="ctr"/>
        <c:lblOffset val="100"/>
        <c:noMultiLvlLbl val="0"/>
      </c:catAx>
      <c:valAx>
        <c:axId val="213505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Cumulative Hours Saved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439232"/>
        <c:crosses val="autoZero"/>
        <c:crossBetween val="between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Money Saved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Benefits!$Y$9</c:f>
              <c:strCache>
                <c:ptCount val="1"/>
                <c:pt idx="0">
                  <c:v>Money Saved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29-4C61-9E71-EF6A6C6963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9-4C61-9E71-EF6A6C6963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29-4C61-9E71-EF6A6C6963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29-4C61-9E71-EF6A6C6963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29-4C61-9E71-EF6A6C6963E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29-4C61-9E71-EF6A6C6963E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29-4C61-9E71-EF6A6C6963E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29-4C61-9E71-EF6A6C6963E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29-4C61-9E71-EF6A6C6963E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29-4C61-9E71-EF6A6C6963E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29-4C61-9E71-EF6A6C6963E2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16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729-4C61-9E71-EF6A6C6963E2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729-4C61-9E71-EF6A6C696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Benefits!$AA$7:$AL$7</c:f>
              <c:strCache>
                <c:ptCount val="12"/>
                <c:pt idx="0">
                  <c:v>1 Month</c:v>
                </c:pt>
                <c:pt idx="1">
                  <c:v>2 Months</c:v>
                </c:pt>
                <c:pt idx="2">
                  <c:v>3 Months</c:v>
                </c:pt>
                <c:pt idx="3">
                  <c:v>4 Months</c:v>
                </c:pt>
                <c:pt idx="4">
                  <c:v>5 Months</c:v>
                </c:pt>
                <c:pt idx="5">
                  <c:v>6 Months</c:v>
                </c:pt>
                <c:pt idx="6">
                  <c:v>7 Months</c:v>
                </c:pt>
                <c:pt idx="7">
                  <c:v>8 Months</c:v>
                </c:pt>
                <c:pt idx="8">
                  <c:v>9 Months</c:v>
                </c:pt>
                <c:pt idx="9">
                  <c:v>10 Months</c:v>
                </c:pt>
                <c:pt idx="10">
                  <c:v>11 Months</c:v>
                </c:pt>
                <c:pt idx="11">
                  <c:v>1 Year</c:v>
                </c:pt>
              </c:strCache>
            </c:strRef>
          </c:cat>
          <c:val>
            <c:numRef>
              <c:f>Benefits!$AA$9:$AL$9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29-4C61-9E71-EF6A6C696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743232"/>
        <c:axId val="316553088"/>
      </c:barChart>
      <c:catAx>
        <c:axId val="25174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16553088"/>
        <c:crosses val="autoZero"/>
        <c:auto val="1"/>
        <c:lblAlgn val="ctr"/>
        <c:lblOffset val="100"/>
        <c:noMultiLvlLbl val="0"/>
      </c:catAx>
      <c:valAx>
        <c:axId val="316553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Money Saved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1743232"/>
        <c:crosses val="autoZero"/>
        <c:crossBetween val="between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Profit from</a:t>
            </a:r>
            <a:r>
              <a:rPr lang="en-US" baseline="0"/>
              <a:t> Training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ROI!$Y$13</c:f>
              <c:strCache>
                <c:ptCount val="1"/>
                <c:pt idx="0">
                  <c:v>Net Training Earnings</c:v>
                </c:pt>
              </c:strCache>
            </c:strRef>
          </c:tx>
          <c:invertIfNegative val="0"/>
          <c:dLbls>
            <c:dLbl>
              <c:idx val="12"/>
              <c:spPr/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BB-407C-8936-5AF9B6D0DA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ROI!$Z$8:$AL$8</c:f>
              <c:strCache>
                <c:ptCount val="13"/>
                <c:pt idx="0">
                  <c:v>Today</c:v>
                </c:pt>
                <c:pt idx="1">
                  <c:v>1 Month</c:v>
                </c:pt>
                <c:pt idx="2">
                  <c:v>2 Months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</c:v>
                </c:pt>
                <c:pt idx="8">
                  <c:v>8 Months</c:v>
                </c:pt>
                <c:pt idx="9">
                  <c:v>9 Months</c:v>
                </c:pt>
                <c:pt idx="10">
                  <c:v>10 Months</c:v>
                </c:pt>
                <c:pt idx="11">
                  <c:v>11 Months</c:v>
                </c:pt>
                <c:pt idx="12">
                  <c:v>1 Year</c:v>
                </c:pt>
              </c:strCache>
            </c:strRef>
          </c:cat>
          <c:val>
            <c:numRef>
              <c:f>ROI!$Z$13:$AL$13</c:f>
              <c:numCache>
                <c:formatCode>"$"#,##0_);[Red]\("$"#,##0\)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B-407C-8936-5AF9B6D0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27904"/>
        <c:axId val="318429440"/>
      </c:barChart>
      <c:catAx>
        <c:axId val="31842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318429440"/>
        <c:crosses val="autoZero"/>
        <c:auto val="1"/>
        <c:lblAlgn val="ctr"/>
        <c:lblOffset val="100"/>
        <c:noMultiLvlLbl val="0"/>
      </c:catAx>
      <c:valAx>
        <c:axId val="318429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Net Earnings</a:t>
                </a:r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18427904"/>
        <c:crosses val="autoZero"/>
        <c:crossBetween val="between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561499</xdr:colOff>
      <xdr:row>1</xdr:row>
      <xdr:rowOff>87361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08B025-3DDF-4C38-ACCF-8BFAB5567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323499" cy="306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171449</xdr:rowOff>
    </xdr:from>
    <xdr:to>
      <xdr:col>6</xdr:col>
      <xdr:colOff>60960</xdr:colOff>
      <xdr:row>28</xdr:row>
      <xdr:rowOff>167639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281940</xdr:colOff>
      <xdr:row>10</xdr:row>
      <xdr:rowOff>171449</xdr:rowOff>
    </xdr:from>
    <xdr:to>
      <xdr:col>13</xdr:col>
      <xdr:colOff>175736</xdr:colOff>
      <xdr:row>28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637699</xdr:colOff>
      <xdr:row>0</xdr:row>
      <xdr:rowOff>354061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27C169-6709-486A-AD02-397972571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323499" cy="306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68262</xdr:rowOff>
    </xdr:from>
    <xdr:to>
      <xdr:col>10</xdr:col>
      <xdr:colOff>127000</xdr:colOff>
      <xdr:row>26</xdr:row>
      <xdr:rowOff>24766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361474</xdr:colOff>
      <xdr:row>0</xdr:row>
      <xdr:rowOff>354061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5C6663-6445-4FFF-A0D3-CA8835BF0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323499" cy="306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zoomScaleNormal="100" workbookViewId="0">
      <pane ySplit="2" topLeftCell="A3" activePane="bottomLeft" state="frozen"/>
      <selection pane="bottomLeft" activeCell="C5" sqref="C5"/>
    </sheetView>
  </sheetViews>
  <sheetFormatPr defaultColWidth="9.140625" defaultRowHeight="15" x14ac:dyDescent="0.25"/>
  <cols>
    <col min="1" max="1" width="3" style="2" customWidth="1"/>
    <col min="2" max="5" width="9.140625" style="2"/>
    <col min="6" max="6" width="9.140625" style="2" customWidth="1"/>
    <col min="7" max="9" width="9.140625" style="2"/>
    <col min="10" max="10" width="3" style="2" customWidth="1"/>
    <col min="11" max="11" width="3" style="1" customWidth="1"/>
    <col min="12" max="12" width="3" style="2" customWidth="1"/>
    <col min="13" max="13" width="9.7109375" style="2" customWidth="1"/>
    <col min="14" max="14" width="4.42578125" style="2" customWidth="1"/>
    <col min="15" max="15" width="4" style="2" customWidth="1"/>
    <col min="16" max="16" width="9.85546875" style="2" bestFit="1" customWidth="1"/>
    <col min="17" max="17" width="12.85546875" style="2" bestFit="1" customWidth="1"/>
    <col min="18" max="16384" width="9.140625" style="2"/>
  </cols>
  <sheetData>
    <row r="1" spans="2:18" s="7" customFormat="1" ht="21" x14ac:dyDescent="0.25">
      <c r="C1" s="6"/>
      <c r="D1" s="8" t="s">
        <v>54</v>
      </c>
      <c r="K1" s="4"/>
    </row>
    <row r="2" spans="2:18" s="7" customFormat="1" ht="18.75" x14ac:dyDescent="0.25">
      <c r="C2" s="6"/>
      <c r="D2" s="9" t="s">
        <v>14</v>
      </c>
      <c r="K2" s="4"/>
    </row>
    <row r="3" spans="2:18" ht="18.75" x14ac:dyDescent="0.3">
      <c r="B3" s="13" t="s">
        <v>1</v>
      </c>
      <c r="C3" s="12"/>
      <c r="D3" s="12"/>
      <c r="E3" s="12"/>
      <c r="F3" s="12"/>
      <c r="G3" s="12"/>
      <c r="H3" s="12"/>
      <c r="I3" s="12"/>
      <c r="J3" s="3"/>
      <c r="K3" s="4"/>
      <c r="M3" s="71" t="s">
        <v>0</v>
      </c>
    </row>
    <row r="4" spans="2:18" x14ac:dyDescent="0.25">
      <c r="B4" s="96"/>
      <c r="C4" s="90">
        <v>3</v>
      </c>
      <c r="D4" s="90">
        <f>C4+$C$4</f>
        <v>6</v>
      </c>
      <c r="E4" s="90">
        <f t="shared" ref="E4:G4" si="0">D4+$C$4</f>
        <v>9</v>
      </c>
      <c r="F4" s="90">
        <f t="shared" si="0"/>
        <v>12</v>
      </c>
      <c r="G4" s="90">
        <f t="shared" si="0"/>
        <v>15</v>
      </c>
      <c r="H4" s="91" t="s">
        <v>2</v>
      </c>
      <c r="I4" s="90" t="s">
        <v>3</v>
      </c>
      <c r="J4" s="3"/>
      <c r="K4" s="4"/>
      <c r="M4" s="2" t="s">
        <v>53</v>
      </c>
    </row>
    <row r="5" spans="2:18" x14ac:dyDescent="0.25">
      <c r="B5" s="92">
        <v>4</v>
      </c>
      <c r="C5" s="120"/>
      <c r="D5" s="121"/>
      <c r="E5" s="121"/>
      <c r="F5" s="121"/>
      <c r="G5" s="122"/>
      <c r="H5" s="123"/>
      <c r="I5" s="124"/>
      <c r="J5" s="3"/>
      <c r="K5" s="4"/>
      <c r="P5" s="18"/>
      <c r="Q5" s="23"/>
      <c r="R5" s="23"/>
    </row>
    <row r="6" spans="2:18" x14ac:dyDescent="0.25">
      <c r="B6" s="93">
        <f>B5+$B$5</f>
        <v>8</v>
      </c>
      <c r="C6" s="125"/>
      <c r="D6" s="126"/>
      <c r="E6" s="126"/>
      <c r="F6" s="126"/>
      <c r="G6" s="127"/>
      <c r="H6" s="128"/>
      <c r="I6" s="129"/>
      <c r="J6" s="3"/>
      <c r="K6" s="4"/>
      <c r="M6" s="19"/>
      <c r="N6" s="20" t="s">
        <v>4</v>
      </c>
      <c r="O6" s="19" t="s">
        <v>5</v>
      </c>
      <c r="P6" s="19" t="s">
        <v>36</v>
      </c>
    </row>
    <row r="7" spans="2:18" x14ac:dyDescent="0.25">
      <c r="B7" s="93">
        <f t="shared" ref="B7:B9" si="1">B6+$B$5</f>
        <v>12</v>
      </c>
      <c r="C7" s="125"/>
      <c r="D7" s="126"/>
      <c r="E7" s="126"/>
      <c r="F7" s="126"/>
      <c r="G7" s="127"/>
      <c r="H7" s="128"/>
      <c r="I7" s="129"/>
      <c r="J7" s="3"/>
      <c r="K7" s="4"/>
      <c r="M7" s="30" t="s">
        <v>9</v>
      </c>
      <c r="N7" s="31">
        <v>0</v>
      </c>
      <c r="O7" s="30">
        <v>48</v>
      </c>
      <c r="P7" s="52">
        <f>(N7/24/60) + (O7/24/60/60)</f>
        <v>5.5555555555555556E-4</v>
      </c>
    </row>
    <row r="8" spans="2:18" x14ac:dyDescent="0.25">
      <c r="B8" s="93">
        <f t="shared" si="1"/>
        <v>16</v>
      </c>
      <c r="C8" s="125"/>
      <c r="D8" s="126"/>
      <c r="E8" s="126"/>
      <c r="F8" s="126"/>
      <c r="G8" s="127"/>
      <c r="H8" s="128"/>
      <c r="I8" s="129"/>
      <c r="J8" s="3"/>
      <c r="K8" s="4"/>
      <c r="M8" s="18" t="s">
        <v>6</v>
      </c>
      <c r="N8" s="37"/>
      <c r="O8" s="38"/>
      <c r="P8" s="41" t="str">
        <f>IF(AND(N8="",O8=""),"",(N8/24/60) + (O8/24/60/60))</f>
        <v/>
      </c>
      <c r="Q8" s="36" t="str">
        <f>IF(P8="","",IF(COUNT($P$8:$P$10)&lt;2,"",IF(P8=MAX($P$8:$P$10),"Worst Time",IF(P8=MIN($P$8:$P$10),"Best Time",""))))</f>
        <v/>
      </c>
    </row>
    <row r="9" spans="2:18" ht="15" customHeight="1" thickBot="1" x14ac:dyDescent="0.3">
      <c r="B9" s="93">
        <f t="shared" si="1"/>
        <v>20</v>
      </c>
      <c r="C9" s="130"/>
      <c r="D9" s="131"/>
      <c r="E9" s="131"/>
      <c r="F9" s="131"/>
      <c r="G9" s="132"/>
      <c r="H9" s="133"/>
      <c r="I9" s="134"/>
      <c r="J9" s="3"/>
      <c r="K9" s="4"/>
      <c r="M9" s="18" t="s">
        <v>7</v>
      </c>
      <c r="N9" s="37"/>
      <c r="O9" s="38"/>
      <c r="P9" s="41" t="str">
        <f t="shared" ref="P9:P10" si="2">IF(AND(N9="",O9=""),"",(N9/24/60) + (O9/24/60/60))</f>
        <v/>
      </c>
      <c r="Q9" s="36" t="str">
        <f t="shared" ref="Q9:Q10" si="3">IF(P9="","",IF(COUNT($P$8:$P$10)&lt;2,"",IF(P9=MAX($P$8:$P$10),"Worst Time",IF(P9=MIN($P$8:$P$10),"Best Time",""))))</f>
        <v/>
      </c>
    </row>
    <row r="10" spans="2:18" ht="15" customHeight="1" thickTop="1" thickBot="1" x14ac:dyDescent="0.3">
      <c r="B10" s="94" t="s">
        <v>2</v>
      </c>
      <c r="C10" s="135"/>
      <c r="D10" s="136"/>
      <c r="E10" s="136"/>
      <c r="F10" s="136"/>
      <c r="G10" s="137"/>
      <c r="H10" s="115"/>
      <c r="I10" s="116"/>
      <c r="J10" s="3"/>
      <c r="K10" s="4"/>
      <c r="M10" s="18" t="s">
        <v>8</v>
      </c>
      <c r="N10" s="37"/>
      <c r="O10" s="38"/>
      <c r="P10" s="41" t="str">
        <f t="shared" si="2"/>
        <v/>
      </c>
      <c r="Q10" s="36" t="str">
        <f t="shared" si="3"/>
        <v/>
      </c>
    </row>
    <row r="11" spans="2:18" ht="15" customHeight="1" thickTop="1" x14ac:dyDescent="0.25">
      <c r="B11" s="95" t="s">
        <v>3</v>
      </c>
      <c r="C11" s="138"/>
      <c r="D11" s="129"/>
      <c r="E11" s="129"/>
      <c r="F11" s="129"/>
      <c r="G11" s="139"/>
      <c r="H11" s="119"/>
      <c r="I11" s="103"/>
      <c r="J11" s="3"/>
      <c r="K11" s="4"/>
      <c r="M11" s="24" t="s">
        <v>12</v>
      </c>
      <c r="N11" s="22"/>
      <c r="O11" s="21"/>
      <c r="P11" s="53" t="str">
        <f>IF(AND(P8="",P9="",P10=""),"",MIN(P8:P10))</f>
        <v/>
      </c>
    </row>
    <row r="12" spans="2:18" x14ac:dyDescent="0.25">
      <c r="B12" s="3"/>
      <c r="C12" s="3"/>
      <c r="D12" s="3"/>
      <c r="E12" s="3"/>
      <c r="F12" s="3"/>
      <c r="G12" s="3"/>
      <c r="H12" s="3"/>
      <c r="I12" s="3"/>
      <c r="J12" s="3"/>
      <c r="K12" s="4"/>
      <c r="M12" s="25" t="s">
        <v>11</v>
      </c>
      <c r="N12" s="26"/>
      <c r="O12" s="27"/>
      <c r="P12" s="54">
        <v>1.0416666666666667E-3</v>
      </c>
    </row>
    <row r="13" spans="2:18" x14ac:dyDescent="0.25"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2:18" x14ac:dyDescent="0.25">
      <c r="B14" s="3"/>
      <c r="C14" s="3"/>
      <c r="D14" s="3"/>
      <c r="E14" s="3"/>
      <c r="F14" s="3"/>
      <c r="G14" s="3"/>
      <c r="H14" s="3"/>
      <c r="I14" s="3"/>
      <c r="J14" s="3"/>
      <c r="K14" s="4"/>
      <c r="M14" s="11" t="s">
        <v>10</v>
      </c>
      <c r="N14" s="11"/>
      <c r="O14" s="11"/>
      <c r="P14" s="28" t="str">
        <f>IF(P11="","",IF(P11&lt;=P12,"Yes","No"))</f>
        <v/>
      </c>
    </row>
    <row r="15" spans="2:18" x14ac:dyDescent="0.25">
      <c r="B15" s="3"/>
      <c r="C15" s="3"/>
      <c r="D15" s="3"/>
      <c r="E15" s="3"/>
      <c r="F15" s="3"/>
      <c r="G15" s="3"/>
      <c r="H15" s="3"/>
      <c r="I15" s="3"/>
      <c r="J15" s="3"/>
      <c r="K15" s="4"/>
      <c r="M15" s="11"/>
      <c r="N15" s="11"/>
      <c r="O15" s="11"/>
      <c r="P15" s="57"/>
    </row>
    <row r="16" spans="2:18" s="1" customFormat="1" ht="15" customHeight="1" x14ac:dyDescent="0.25">
      <c r="B16" s="14" t="s">
        <v>13</v>
      </c>
      <c r="C16" s="15"/>
      <c r="D16" s="16"/>
      <c r="E16" s="17"/>
      <c r="F16" s="16"/>
      <c r="G16" s="16"/>
      <c r="H16" s="16"/>
      <c r="I16" s="16"/>
      <c r="J16" s="4"/>
      <c r="K16" s="4"/>
    </row>
    <row r="17" spans="2:17" ht="18.75" customHeight="1" x14ac:dyDescent="0.3">
      <c r="B17" s="13" t="s">
        <v>1</v>
      </c>
      <c r="C17" s="12"/>
      <c r="D17" s="12"/>
      <c r="E17" s="12"/>
      <c r="F17" s="12"/>
      <c r="G17" s="12"/>
      <c r="H17" s="12"/>
      <c r="I17" s="12"/>
      <c r="J17" s="3"/>
      <c r="K17" s="4"/>
      <c r="M17" s="55" t="s">
        <v>45</v>
      </c>
      <c r="N17" s="3"/>
      <c r="O17" s="3"/>
      <c r="P17" s="5"/>
      <c r="Q17" s="3"/>
    </row>
    <row r="18" spans="2:17" ht="15" customHeight="1" x14ac:dyDescent="0.25">
      <c r="B18" s="96"/>
      <c r="C18" s="90">
        <f>$C$4</f>
        <v>3</v>
      </c>
      <c r="D18" s="90">
        <f>C18+$C$4</f>
        <v>6</v>
      </c>
      <c r="E18" s="90">
        <f t="shared" ref="E18:G18" si="4">D18+$C$4</f>
        <v>9</v>
      </c>
      <c r="F18" s="90">
        <f t="shared" si="4"/>
        <v>12</v>
      </c>
      <c r="G18" s="90">
        <f t="shared" si="4"/>
        <v>15</v>
      </c>
      <c r="H18" s="91" t="s">
        <v>2</v>
      </c>
      <c r="I18" s="90" t="s">
        <v>3</v>
      </c>
      <c r="J18" s="3"/>
      <c r="K18" s="4"/>
      <c r="M18" s="3" t="s">
        <v>44</v>
      </c>
      <c r="N18" s="3"/>
      <c r="O18" s="3"/>
      <c r="P18" s="42" t="str">
        <f>IF(AND($P$8="",$P$9="",$P$10=""),"",IF(COUNT($P$8:$P$10)&lt;2,"",MAX($P$8:$P$10)))</f>
        <v/>
      </c>
      <c r="Q18" s="3"/>
    </row>
    <row r="19" spans="2:17" ht="15" customHeight="1" thickBot="1" x14ac:dyDescent="0.3">
      <c r="B19" s="92">
        <f>$B$5</f>
        <v>4</v>
      </c>
      <c r="C19" s="97">
        <v>12</v>
      </c>
      <c r="D19" s="98">
        <v>24</v>
      </c>
      <c r="E19" s="98">
        <v>36</v>
      </c>
      <c r="F19" s="98">
        <v>48</v>
      </c>
      <c r="G19" s="99">
        <v>60</v>
      </c>
      <c r="H19" s="100">
        <v>180</v>
      </c>
      <c r="I19" s="101">
        <v>36</v>
      </c>
      <c r="J19" s="3"/>
      <c r="K19" s="4"/>
      <c r="M19" s="3" t="s">
        <v>12</v>
      </c>
      <c r="N19" s="3"/>
      <c r="O19" s="3"/>
      <c r="P19" s="42" t="str">
        <f>IF(AND($P$8="",$P$9="",$P$10=""),"",IF(COUNT($P$8:$P$10)&lt;2,"",MIN($P$8:$P$10)))</f>
        <v/>
      </c>
      <c r="Q19" s="3"/>
    </row>
    <row r="20" spans="2:17" ht="15" customHeight="1" thickTop="1" x14ac:dyDescent="0.25">
      <c r="B20" s="93">
        <f>B19+$B$5</f>
        <v>8</v>
      </c>
      <c r="C20" s="102">
        <v>24</v>
      </c>
      <c r="D20" s="103">
        <v>48</v>
      </c>
      <c r="E20" s="103">
        <v>72</v>
      </c>
      <c r="F20" s="103">
        <v>96</v>
      </c>
      <c r="G20" s="104">
        <v>120</v>
      </c>
      <c r="H20" s="105">
        <v>360</v>
      </c>
      <c r="I20" s="106">
        <v>72</v>
      </c>
      <c r="J20" s="3"/>
      <c r="K20" s="4"/>
      <c r="M20" s="21" t="s">
        <v>18</v>
      </c>
      <c r="N20" s="21"/>
      <c r="O20" s="21"/>
      <c r="P20" s="53" t="str">
        <f>IFERROR(IF(OR(P18="",P19=""),"",P18-P19),"")</f>
        <v/>
      </c>
      <c r="Q20" s="3"/>
    </row>
    <row r="21" spans="2:17" ht="15" customHeight="1" x14ac:dyDescent="0.25">
      <c r="B21" s="93">
        <f t="shared" ref="B21:B23" si="5">B20+$B$5</f>
        <v>12</v>
      </c>
      <c r="C21" s="102">
        <v>36</v>
      </c>
      <c r="D21" s="103">
        <v>72</v>
      </c>
      <c r="E21" s="103">
        <v>108</v>
      </c>
      <c r="F21" s="103">
        <v>144</v>
      </c>
      <c r="G21" s="104">
        <v>180</v>
      </c>
      <c r="H21" s="105">
        <v>540</v>
      </c>
      <c r="I21" s="106">
        <v>108</v>
      </c>
      <c r="J21" s="3"/>
      <c r="K21" s="4"/>
      <c r="M21" s="3"/>
      <c r="N21" s="3"/>
      <c r="O21" s="3"/>
      <c r="P21" s="56"/>
      <c r="Q21" s="3"/>
    </row>
    <row r="22" spans="2:17" ht="15" customHeight="1" x14ac:dyDescent="0.25">
      <c r="B22" s="93">
        <f t="shared" si="5"/>
        <v>16</v>
      </c>
      <c r="C22" s="102">
        <v>48</v>
      </c>
      <c r="D22" s="103">
        <v>96</v>
      </c>
      <c r="E22" s="103">
        <v>144</v>
      </c>
      <c r="F22" s="103">
        <v>192</v>
      </c>
      <c r="G22" s="104">
        <v>240</v>
      </c>
      <c r="H22" s="105">
        <v>720</v>
      </c>
      <c r="I22" s="106">
        <v>144</v>
      </c>
      <c r="J22" s="3"/>
      <c r="K22" s="4"/>
      <c r="M22" s="3" t="s">
        <v>34</v>
      </c>
      <c r="N22" s="3"/>
      <c r="O22" s="3"/>
      <c r="P22" s="42" t="str">
        <f>P18</f>
        <v/>
      </c>
      <c r="Q22" s="27" t="str">
        <f>IF(P22="","","(Worst Time)")</f>
        <v/>
      </c>
    </row>
    <row r="23" spans="2:17" ht="15.75" customHeight="1" thickBot="1" x14ac:dyDescent="0.3">
      <c r="B23" s="93">
        <f t="shared" si="5"/>
        <v>20</v>
      </c>
      <c r="C23" s="107">
        <v>60</v>
      </c>
      <c r="D23" s="108">
        <v>120</v>
      </c>
      <c r="E23" s="108">
        <v>180</v>
      </c>
      <c r="F23" s="108">
        <v>240</v>
      </c>
      <c r="G23" s="109">
        <v>300</v>
      </c>
      <c r="H23" s="110">
        <v>900</v>
      </c>
      <c r="I23" s="111">
        <v>180</v>
      </c>
      <c r="J23" s="3"/>
      <c r="K23" s="4"/>
      <c r="M23" s="3" t="s">
        <v>35</v>
      </c>
      <c r="N23" s="3"/>
      <c r="O23" s="3"/>
      <c r="P23" s="42" t="str">
        <f>P20</f>
        <v/>
      </c>
      <c r="Q23" s="3"/>
    </row>
    <row r="24" spans="2:17" ht="15.75" customHeight="1" thickTop="1" x14ac:dyDescent="0.25">
      <c r="B24" s="94" t="s">
        <v>2</v>
      </c>
      <c r="C24" s="112">
        <v>180</v>
      </c>
      <c r="D24" s="113">
        <v>360</v>
      </c>
      <c r="E24" s="113">
        <v>540</v>
      </c>
      <c r="F24" s="113">
        <v>720</v>
      </c>
      <c r="G24" s="114">
        <v>900</v>
      </c>
      <c r="H24" s="115"/>
      <c r="I24" s="116"/>
      <c r="J24" s="3"/>
      <c r="K24" s="4"/>
      <c r="M24" s="3"/>
      <c r="N24" s="3"/>
      <c r="O24" s="3"/>
      <c r="P24" s="3"/>
      <c r="Q24" s="3"/>
    </row>
    <row r="25" spans="2:17" ht="15" customHeight="1" x14ac:dyDescent="0.25">
      <c r="B25" s="95" t="s">
        <v>3</v>
      </c>
      <c r="C25" s="117">
        <v>36</v>
      </c>
      <c r="D25" s="106">
        <v>72</v>
      </c>
      <c r="E25" s="106">
        <v>108</v>
      </c>
      <c r="F25" s="106">
        <v>144</v>
      </c>
      <c r="G25" s="118">
        <v>180</v>
      </c>
      <c r="H25" s="119"/>
      <c r="I25" s="103"/>
      <c r="J25" s="3"/>
      <c r="K25" s="4"/>
      <c r="M25" s="3" t="s">
        <v>43</v>
      </c>
      <c r="N25" s="3"/>
      <c r="O25" s="3"/>
      <c r="P25" s="49" t="str">
        <f>IFERROR(IF(OR(P22="",P27=""),"",P27/P22),"")</f>
        <v/>
      </c>
      <c r="Q25" s="3"/>
    </row>
    <row r="26" spans="2:17" ht="15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4"/>
      <c r="M26" s="3"/>
      <c r="N26" s="3"/>
      <c r="O26" s="3"/>
      <c r="P26" s="3"/>
      <c r="Q26" s="3"/>
    </row>
    <row r="27" spans="2:17" ht="15" customHeight="1" x14ac:dyDescent="0.25">
      <c r="K27" s="4"/>
      <c r="M27" s="3" t="s">
        <v>34</v>
      </c>
      <c r="N27" s="3"/>
      <c r="O27" s="3"/>
      <c r="P27" s="42" t="str">
        <f>IF(COUNT($P$8:$P$10)&lt;2,"",1/24)</f>
        <v/>
      </c>
      <c r="Q27" s="3"/>
    </row>
    <row r="28" spans="2:17" x14ac:dyDescent="0.25">
      <c r="M28" s="3" t="s">
        <v>35</v>
      </c>
      <c r="N28" s="3"/>
      <c r="O28" s="3"/>
      <c r="P28" s="51" t="str">
        <f>IFERROR(IF(OR(P23="",P25=""),"",P23*P25),"")</f>
        <v/>
      </c>
      <c r="Q28" s="3"/>
    </row>
    <row r="29" spans="2:17" x14ac:dyDescent="0.25">
      <c r="M29" s="3"/>
      <c r="N29" s="3"/>
      <c r="O29" s="3"/>
      <c r="P29" s="3"/>
      <c r="Q29" s="3"/>
    </row>
    <row r="30" spans="2:17" x14ac:dyDescent="0.25">
      <c r="C30" s="10"/>
    </row>
  </sheetData>
  <conditionalFormatting sqref="C1:XFD2 A3:XFD1048576">
    <cfRule type="cellIs" dxfId="8" priority="1" operator="equal">
      <formula>"No"</formula>
    </cfRule>
    <cfRule type="cellIs" dxfId="7" priority="2" operator="equal">
      <formula>"Yes"</formula>
    </cfRule>
  </conditionalFormatting>
  <conditionalFormatting sqref="P28">
    <cfRule type="notContainsBlanks" dxfId="6" priority="5">
      <formula>LEN(TRIM(P28))&gt;0</formula>
    </cfRule>
  </conditionalFormatting>
  <dataValidations disablePrompts="1" count="2">
    <dataValidation type="whole" operator="greaterThanOrEqual" allowBlank="1" showInputMessage="1" showErrorMessage="1" errorTitle="Oops!" error="Please enter a positive whole number." sqref="N8:N10" xr:uid="{00000000-0002-0000-0000-000000000000}">
      <formula1>0</formula1>
    </dataValidation>
    <dataValidation type="whole" allowBlank="1" showInputMessage="1" showErrorMessage="1" errorTitle="Oops!" error="Please enter a whole number between 0 and 59." sqref="O8:O10" xr:uid="{00000000-0002-0000-0000-000001000000}">
      <formula1>0</formula1>
      <formula2>59</formula2>
    </dataValidation>
  </dataValidations>
  <pageMargins left="0.7" right="0.7" top="0.75" bottom="0.75" header="0.3" footer="0.3"/>
  <pageSetup paperSize="12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9"/>
  <sheetViews>
    <sheetView zoomScaleNormal="100" workbookViewId="0">
      <pane ySplit="1" topLeftCell="A2" activePane="bottomLeft" state="frozen"/>
      <selection pane="bottomLeft" activeCell="C4" sqref="C4"/>
    </sheetView>
  </sheetViews>
  <sheetFormatPr defaultColWidth="9.140625" defaultRowHeight="15" x14ac:dyDescent="0.25"/>
  <cols>
    <col min="1" max="1" width="11" style="2" customWidth="1"/>
    <col min="2" max="2" width="29.7109375" style="2" customWidth="1"/>
    <col min="3" max="3" width="9.85546875" style="2" customWidth="1"/>
    <col min="4" max="4" width="10.140625" style="2" customWidth="1"/>
    <col min="5" max="8" width="9.140625" style="2" customWidth="1"/>
    <col min="9" max="9" width="25" style="2" customWidth="1"/>
    <col min="10" max="10" width="9.85546875" style="2" customWidth="1"/>
    <col min="11" max="11" width="10.140625" style="2" customWidth="1"/>
    <col min="12" max="24" width="9.140625" style="2"/>
    <col min="25" max="25" width="12.85546875" style="2" bestFit="1" customWidth="1"/>
    <col min="26" max="26" width="9.7109375" style="2" customWidth="1"/>
    <col min="27" max="27" width="10.140625" style="2" customWidth="1"/>
    <col min="28" max="35" width="9.140625" style="2" customWidth="1"/>
    <col min="36" max="37" width="10.28515625" style="2" customWidth="1"/>
    <col min="38" max="38" width="9.140625" style="2" customWidth="1"/>
    <col min="39" max="16384" width="9.140625" style="2"/>
  </cols>
  <sheetData>
    <row r="1" spans="1:38" s="7" customFormat="1" ht="35.1" customHeight="1" x14ac:dyDescent="0.25">
      <c r="B1" s="140" t="s">
        <v>84</v>
      </c>
      <c r="C1" s="60"/>
    </row>
    <row r="2" spans="1:38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Y2" s="18" t="s">
        <v>57</v>
      </c>
      <c r="Z2" s="75">
        <v>5</v>
      </c>
      <c r="AC2" s="18" t="s">
        <v>55</v>
      </c>
      <c r="AD2" s="2">
        <f>$J$3</f>
        <v>0</v>
      </c>
    </row>
    <row r="3" spans="1:38" x14ac:dyDescent="0.25">
      <c r="A3" s="3"/>
      <c r="B3" s="62" t="s">
        <v>15</v>
      </c>
      <c r="C3" s="3"/>
      <c r="D3" s="29"/>
      <c r="E3" s="74"/>
      <c r="F3" s="29"/>
      <c r="G3" s="29"/>
      <c r="H3" s="29"/>
      <c r="I3" s="3" t="s">
        <v>55</v>
      </c>
      <c r="J3" s="72"/>
      <c r="N3" s="3"/>
      <c r="O3" s="29"/>
      <c r="P3" s="29"/>
      <c r="Q3" s="29"/>
      <c r="R3" s="29"/>
      <c r="S3" s="74"/>
      <c r="Y3" s="18" t="s">
        <v>58</v>
      </c>
      <c r="Z3" s="75">
        <v>4</v>
      </c>
      <c r="AC3" s="18" t="s">
        <v>56</v>
      </c>
      <c r="AD3" s="2" t="str">
        <f>$J$4</f>
        <v/>
      </c>
    </row>
    <row r="4" spans="1:38" x14ac:dyDescent="0.25">
      <c r="A4" s="3"/>
      <c r="B4" s="29" t="s">
        <v>46</v>
      </c>
      <c r="C4" s="40"/>
      <c r="D4" s="3"/>
      <c r="E4" s="3"/>
      <c r="F4" s="3"/>
      <c r="G4" s="3"/>
      <c r="H4" s="3"/>
      <c r="I4" s="2" t="s">
        <v>56</v>
      </c>
      <c r="J4" s="2" t="str">
        <f>IFERROR(IF(J3="","",J3*Z2),"")</f>
        <v/>
      </c>
      <c r="K4" s="3"/>
      <c r="L4" s="3"/>
      <c r="M4" s="3"/>
      <c r="N4" s="3"/>
      <c r="O4" s="3"/>
      <c r="Y4" s="18" t="s">
        <v>59</v>
      </c>
      <c r="Z4" s="2">
        <f>IFERROR(IF(OR(Z2="",Z3=""),"",Z2*Z3),"")</f>
        <v>20</v>
      </c>
      <c r="AC4" s="18" t="s">
        <v>64</v>
      </c>
      <c r="AD4" s="2" t="str">
        <f>IFERROR(AD3*Z3,"")</f>
        <v/>
      </c>
    </row>
    <row r="5" spans="1:38" ht="6.95" customHeight="1" x14ac:dyDescent="0.25">
      <c r="A5" s="3"/>
      <c r="B5" s="29"/>
      <c r="C5" s="4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38" x14ac:dyDescent="0.25">
      <c r="A6" s="3"/>
      <c r="B6" s="35" t="s">
        <v>51</v>
      </c>
      <c r="C6" s="43" t="s">
        <v>47</v>
      </c>
      <c r="D6" s="43" t="s">
        <v>48</v>
      </c>
      <c r="E6" s="3"/>
      <c r="F6" s="3"/>
      <c r="G6" s="3"/>
      <c r="H6" s="3"/>
      <c r="I6" s="35" t="s">
        <v>52</v>
      </c>
      <c r="J6" s="43" t="s">
        <v>47</v>
      </c>
      <c r="K6" s="43" t="s">
        <v>48</v>
      </c>
      <c r="L6" s="3"/>
      <c r="M6" s="3"/>
      <c r="N6" s="3"/>
      <c r="O6" s="3"/>
      <c r="AA6" s="2">
        <v>1</v>
      </c>
      <c r="AB6" s="2">
        <v>2</v>
      </c>
      <c r="AC6" s="2">
        <v>3</v>
      </c>
      <c r="AD6" s="2">
        <v>4</v>
      </c>
      <c r="AE6" s="2">
        <v>5</v>
      </c>
      <c r="AF6" s="2">
        <v>6</v>
      </c>
      <c r="AG6" s="2">
        <v>7</v>
      </c>
      <c r="AH6" s="2">
        <v>8</v>
      </c>
      <c r="AI6" s="2">
        <v>9</v>
      </c>
      <c r="AJ6" s="2">
        <v>10</v>
      </c>
      <c r="AK6" s="2">
        <v>11</v>
      </c>
      <c r="AL6" s="2">
        <v>12</v>
      </c>
    </row>
    <row r="7" spans="1:38" x14ac:dyDescent="0.25">
      <c r="A7" s="63"/>
      <c r="B7" s="29" t="s">
        <v>37</v>
      </c>
      <c r="C7" s="61" t="str">
        <f>'Excel Challenge'!$P$28</f>
        <v/>
      </c>
      <c r="D7" s="46" t="str">
        <f>IFERROR(IF(C7="","",C7*$C$4),"")</f>
        <v/>
      </c>
      <c r="E7" s="3"/>
      <c r="F7" s="3"/>
      <c r="G7" s="3"/>
      <c r="H7" s="3"/>
      <c r="I7" s="3" t="s">
        <v>19</v>
      </c>
      <c r="J7" s="64"/>
      <c r="K7" s="65" t="str">
        <f t="shared" ref="K7:K9" si="0">IFERROR(IF(J7="","",J7*$C$4),"")</f>
        <v/>
      </c>
      <c r="L7" s="3"/>
      <c r="M7" s="3"/>
      <c r="N7" s="3"/>
      <c r="O7" s="3"/>
      <c r="Y7" s="33" t="s">
        <v>38</v>
      </c>
      <c r="Z7" s="28" t="s">
        <v>32</v>
      </c>
      <c r="AA7" s="28" t="s">
        <v>33</v>
      </c>
      <c r="AB7" s="28" t="s">
        <v>23</v>
      </c>
      <c r="AC7" s="28" t="s">
        <v>22</v>
      </c>
      <c r="AD7" s="28" t="s">
        <v>24</v>
      </c>
      <c r="AE7" s="28" t="s">
        <v>25</v>
      </c>
      <c r="AF7" s="28" t="s">
        <v>26</v>
      </c>
      <c r="AG7" s="28" t="s">
        <v>27</v>
      </c>
      <c r="AH7" s="28" t="s">
        <v>28</v>
      </c>
      <c r="AI7" s="28" t="s">
        <v>29</v>
      </c>
      <c r="AJ7" s="28" t="s">
        <v>30</v>
      </c>
      <c r="AK7" s="28" t="s">
        <v>31</v>
      </c>
      <c r="AL7" s="47" t="s">
        <v>20</v>
      </c>
    </row>
    <row r="8" spans="1:38" x14ac:dyDescent="0.25">
      <c r="A8" s="3"/>
      <c r="B8" s="29" t="s">
        <v>39</v>
      </c>
      <c r="C8" s="39"/>
      <c r="D8" s="45" t="str">
        <f>IFERROR(IF(C8="","",C8*$C$4),"")</f>
        <v/>
      </c>
      <c r="E8" s="3"/>
      <c r="F8" s="3"/>
      <c r="G8" s="25"/>
      <c r="H8" s="3"/>
      <c r="I8" s="3" t="s">
        <v>41</v>
      </c>
      <c r="J8" s="66" t="str">
        <f>IFERROR(IF(J7="","",J7/50/40),"")</f>
        <v/>
      </c>
      <c r="K8" s="66" t="str">
        <f t="shared" si="0"/>
        <v/>
      </c>
      <c r="L8" s="3"/>
      <c r="M8" s="3"/>
      <c r="N8" s="3"/>
      <c r="O8" s="3"/>
      <c r="Y8" s="32" t="s">
        <v>17</v>
      </c>
      <c r="Z8" s="58" t="str">
        <f>IFERROR(IF(C9="","",$C$4*$C$9),"")</f>
        <v/>
      </c>
      <c r="AA8" s="58" t="str">
        <f>IFERROR(IF(Z8="","",Z8*Z4),"")</f>
        <v/>
      </c>
      <c r="AB8" s="58" t="str">
        <f t="shared" ref="AB8:AL8" si="1">IFERROR(IF($AA8="","",$AA8*AB$6),"")</f>
        <v/>
      </c>
      <c r="AC8" s="58" t="str">
        <f t="shared" si="1"/>
        <v/>
      </c>
      <c r="AD8" s="58" t="str">
        <f t="shared" si="1"/>
        <v/>
      </c>
      <c r="AE8" s="58" t="str">
        <f t="shared" si="1"/>
        <v/>
      </c>
      <c r="AF8" s="58" t="str">
        <f t="shared" si="1"/>
        <v/>
      </c>
      <c r="AG8" s="58" t="str">
        <f t="shared" si="1"/>
        <v/>
      </c>
      <c r="AH8" s="58" t="str">
        <f t="shared" si="1"/>
        <v/>
      </c>
      <c r="AI8" s="58" t="str">
        <f t="shared" si="1"/>
        <v/>
      </c>
      <c r="AJ8" s="58" t="str">
        <f t="shared" si="1"/>
        <v/>
      </c>
      <c r="AK8" s="58" t="str">
        <f t="shared" si="1"/>
        <v/>
      </c>
      <c r="AL8" s="59" t="str">
        <f t="shared" si="1"/>
        <v/>
      </c>
    </row>
    <row r="9" spans="1:38" ht="15.75" thickBot="1" x14ac:dyDescent="0.3">
      <c r="A9" s="3"/>
      <c r="B9" s="3" t="s">
        <v>40</v>
      </c>
      <c r="C9" s="49" t="str">
        <f>IFERROR(IF(OR(C7="",C8=""),"",C7*C8*24),"")</f>
        <v/>
      </c>
      <c r="D9" s="49" t="str">
        <f>IFERROR(IF(C9="","",C9*$C$4),"")</f>
        <v/>
      </c>
      <c r="H9" s="3"/>
      <c r="I9" s="3" t="s">
        <v>42</v>
      </c>
      <c r="J9" s="50" t="str">
        <f>IFERROR(IF(OR(C9="",J8=""),"",C9*J8),"")</f>
        <v/>
      </c>
      <c r="K9" s="50" t="str">
        <f t="shared" si="0"/>
        <v/>
      </c>
      <c r="L9" s="3"/>
      <c r="M9" s="3"/>
      <c r="N9" s="3"/>
      <c r="O9" s="3"/>
      <c r="Y9" s="32" t="s">
        <v>16</v>
      </c>
      <c r="Z9" s="50" t="str">
        <f t="shared" ref="Z9:AL9" si="2">IFERROR(IF($J$8="","",Z8*$J$8),"")</f>
        <v/>
      </c>
      <c r="AA9" s="34" t="str">
        <f t="shared" si="2"/>
        <v/>
      </c>
      <c r="AB9" s="34" t="str">
        <f t="shared" si="2"/>
        <v/>
      </c>
      <c r="AC9" s="34" t="str">
        <f t="shared" si="2"/>
        <v/>
      </c>
      <c r="AD9" s="34" t="str">
        <f t="shared" si="2"/>
        <v/>
      </c>
      <c r="AE9" s="34" t="str">
        <f t="shared" si="2"/>
        <v/>
      </c>
      <c r="AF9" s="34" t="str">
        <f t="shared" si="2"/>
        <v/>
      </c>
      <c r="AG9" s="34" t="str">
        <f t="shared" si="2"/>
        <v/>
      </c>
      <c r="AH9" s="34" t="str">
        <f t="shared" si="2"/>
        <v/>
      </c>
      <c r="AI9" s="34" t="str">
        <f t="shared" si="2"/>
        <v/>
      </c>
      <c r="AJ9" s="34" t="str">
        <f t="shared" si="2"/>
        <v/>
      </c>
      <c r="AK9" s="34" t="str">
        <f t="shared" si="2"/>
        <v/>
      </c>
      <c r="AL9" s="48" t="str">
        <f t="shared" si="2"/>
        <v/>
      </c>
    </row>
    <row r="10" spans="1:38" ht="15" customHeight="1" thickTop="1" x14ac:dyDescent="0.25">
      <c r="A10" s="3"/>
      <c r="B10" s="67" t="s">
        <v>49</v>
      </c>
      <c r="C10" s="67"/>
      <c r="D10" s="68" t="str">
        <f>AL8</f>
        <v/>
      </c>
      <c r="H10" s="3"/>
      <c r="I10" s="69" t="s">
        <v>50</v>
      </c>
      <c r="J10" s="69"/>
      <c r="K10" s="70" t="str">
        <f>AL9</f>
        <v/>
      </c>
      <c r="L10" s="3"/>
      <c r="M10" s="3"/>
      <c r="N10" s="3"/>
      <c r="O10" s="3"/>
    </row>
    <row r="11" spans="1:38" ht="15" customHeight="1" x14ac:dyDescent="0.25">
      <c r="A11" s="3"/>
      <c r="B11" s="3"/>
      <c r="C11" s="5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38" ht="15" customHeight="1" x14ac:dyDescent="0.25">
      <c r="A12" s="3"/>
      <c r="B12" s="3"/>
      <c r="C12" s="5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38" ht="15" customHeight="1" x14ac:dyDescent="0.25">
      <c r="A13" s="3"/>
      <c r="B13" s="3"/>
      <c r="C13" s="5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38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38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38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 t="s">
        <v>85</v>
      </c>
      <c r="C61" s="3" t="str">
        <f>IFERROR(C9*Z2,"")</f>
        <v/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0" x14ac:dyDescent="0.25">
      <c r="B65" s="2" t="s">
        <v>17</v>
      </c>
      <c r="C65" s="58" t="str">
        <f>D10</f>
        <v/>
      </c>
      <c r="D65" s="3"/>
      <c r="I65" s="2" t="s">
        <v>68</v>
      </c>
      <c r="J65" s="34" t="str">
        <f>IF($J$7="","",$J$7)</f>
        <v/>
      </c>
    </row>
    <row r="66" spans="2:10" x14ac:dyDescent="0.25">
      <c r="B66" s="2" t="s">
        <v>62</v>
      </c>
      <c r="I66" s="2" t="s">
        <v>69</v>
      </c>
      <c r="J66" s="34" t="str">
        <f>$K$10</f>
        <v/>
      </c>
    </row>
    <row r="67" spans="2:10" x14ac:dyDescent="0.25">
      <c r="B67" s="77" t="s">
        <v>61</v>
      </c>
      <c r="C67" s="76" t="str">
        <f>IFERROR(IF(OR(C65="",J3=""),"",C65/J3),"")</f>
        <v/>
      </c>
    </row>
    <row r="68" spans="2:10" x14ac:dyDescent="0.25">
      <c r="B68" s="2" t="s">
        <v>62</v>
      </c>
      <c r="I68" s="2" t="s">
        <v>70</v>
      </c>
      <c r="J68" s="2" t="str">
        <f>IFERROR(ROUNDDOWN(J66/J65,0),"")</f>
        <v/>
      </c>
    </row>
    <row r="69" spans="2:10" x14ac:dyDescent="0.25">
      <c r="B69" s="77" t="s">
        <v>60</v>
      </c>
      <c r="C69" s="73" t="str">
        <f>IFERROR(IF(OR(C67="",Z2=""),"",C67/Z2),"")</f>
        <v/>
      </c>
    </row>
    <row r="70" spans="2:10" x14ac:dyDescent="0.25">
      <c r="B70" s="2" t="s">
        <v>62</v>
      </c>
    </row>
    <row r="71" spans="2:10" x14ac:dyDescent="0.25">
      <c r="B71" s="2" t="s">
        <v>63</v>
      </c>
      <c r="C71" s="58" t="str">
        <f>IFERROR(IF(OR(C69="",Z3=""),"",C69/Z3),"")</f>
        <v/>
      </c>
    </row>
    <row r="74" spans="2:10" x14ac:dyDescent="0.25">
      <c r="B74" s="18" t="s">
        <v>49</v>
      </c>
      <c r="C74" s="58" t="str">
        <f>$D$10</f>
        <v/>
      </c>
    </row>
    <row r="76" spans="2:10" x14ac:dyDescent="0.25">
      <c r="B76" s="2" t="s">
        <v>65</v>
      </c>
      <c r="C76" s="2" t="str">
        <f>IFERROR(ROUNDDOWN(C74/AD4,0),"")</f>
        <v/>
      </c>
    </row>
    <row r="77" spans="2:10" x14ac:dyDescent="0.25">
      <c r="B77" s="2" t="s">
        <v>66</v>
      </c>
      <c r="C77" s="58" t="str">
        <f>IFERROR(ROUNDDOWN(MOD(C74,AD4)/AD3,0),"")</f>
        <v/>
      </c>
    </row>
    <row r="78" spans="2:10" x14ac:dyDescent="0.25">
      <c r="B78" s="2" t="s">
        <v>67</v>
      </c>
      <c r="C78" s="58" t="str">
        <f>IFERROR(ROUNDDOWN(MOD(MOD(C74,AD4),AD3)/AD2,0),"")</f>
        <v/>
      </c>
    </row>
    <row r="79" spans="2:10" x14ac:dyDescent="0.25">
      <c r="B79" s="2" t="s">
        <v>21</v>
      </c>
      <c r="C79" s="58" t="str">
        <f>IFERROR(MOD(MOD(MOD(C74,AD4),AD3),AD2),"")</f>
        <v/>
      </c>
    </row>
  </sheetData>
  <conditionalFormatting sqref="I7:K8 B5:D8 E1:XFD1 C2:X2 B11:G63 H11:L12 L5:L10 M6:XFD12 B3:D3 N3:X3 B4:H4 K4:L4 F3:J3 AM2:XFD5 M4:X5 D69:G69 E64:G68 D65 B67:C67 H13:XFD13 H20:XFD1048576 H14:X19 AA14:XFD19 B70:G1048576 B1:C1">
    <cfRule type="cellIs" dxfId="5" priority="3" operator="equal">
      <formula>"No"</formula>
    </cfRule>
    <cfRule type="cellIs" dxfId="4" priority="4" operator="equal">
      <formula>"Yes"</formula>
    </cfRule>
  </conditionalFormatting>
  <conditionalFormatting sqref="I6:K6">
    <cfRule type="cellIs" dxfId="3" priority="1" operator="equal">
      <formula>"No"</formula>
    </cfRule>
    <cfRule type="cellIs" dxfId="2" priority="2" operator="equal">
      <formula>"Yes"</formula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61"/>
  <sheetViews>
    <sheetView zoomScaleNormal="100" workbookViewId="0">
      <pane ySplit="1" topLeftCell="A2" activePane="bottomLeft" state="frozen"/>
      <selection pane="bottomLeft" activeCell="C5" sqref="C5"/>
    </sheetView>
  </sheetViews>
  <sheetFormatPr defaultColWidth="9.140625" defaultRowHeight="15" x14ac:dyDescent="0.25"/>
  <cols>
    <col min="1" max="1" width="15.140625" style="2" customWidth="1"/>
    <col min="2" max="2" width="29.7109375" style="2" customWidth="1"/>
    <col min="3" max="3" width="10.42578125" style="2" customWidth="1"/>
    <col min="4" max="4" width="10.140625" style="2" customWidth="1"/>
    <col min="5" max="8" width="9.140625" style="2" customWidth="1"/>
    <col min="9" max="9" width="25" style="2" customWidth="1"/>
    <col min="10" max="10" width="11.28515625" style="2" customWidth="1"/>
    <col min="11" max="11" width="10.140625" style="2" customWidth="1"/>
    <col min="12" max="24" width="9.140625" style="2"/>
    <col min="25" max="25" width="18.7109375" style="2" bestFit="1" customWidth="1"/>
    <col min="26" max="38" width="10.42578125" style="2" customWidth="1"/>
    <col min="39" max="16384" width="9.140625" style="2"/>
  </cols>
  <sheetData>
    <row r="1" spans="1:38" s="7" customFormat="1" ht="35.1" customHeight="1" x14ac:dyDescent="0.25">
      <c r="B1" s="141" t="s">
        <v>83</v>
      </c>
      <c r="C1" s="60"/>
    </row>
    <row r="2" spans="1:38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8" ht="15" customHeight="1" x14ac:dyDescent="0.25">
      <c r="A3" s="3"/>
      <c r="B3" s="62" t="s">
        <v>73</v>
      </c>
      <c r="C3" s="3"/>
      <c r="D3" s="3"/>
      <c r="E3" s="3"/>
      <c r="F3" s="3"/>
      <c r="G3" s="3"/>
      <c r="H3" s="3"/>
      <c r="I3" s="62" t="s">
        <v>75</v>
      </c>
      <c r="J3" s="3"/>
      <c r="O3" s="3"/>
      <c r="Y3" s="18" t="str">
        <f>Benefits!Y2</f>
        <v>Workdays Per Week</v>
      </c>
      <c r="Z3" s="75">
        <f>Benefits!Z2</f>
        <v>5</v>
      </c>
      <c r="AC3" s="18" t="str">
        <f>Benefits!AC2</f>
        <v>Hours Per Workday</v>
      </c>
      <c r="AD3" s="2">
        <f>Benefits!AD2</f>
        <v>0</v>
      </c>
    </row>
    <row r="4" spans="1:38" ht="15" customHeight="1" x14ac:dyDescent="0.25">
      <c r="A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Y4" s="18" t="str">
        <f>Benefits!Y3</f>
        <v>Workweeks Per Month</v>
      </c>
      <c r="Z4" s="75">
        <f>Benefits!Z3</f>
        <v>4</v>
      </c>
      <c r="AC4" s="18" t="str">
        <f>Benefits!AC3</f>
        <v>Hours Per Workweek</v>
      </c>
      <c r="AD4" s="2" t="str">
        <f>Benefits!AD3</f>
        <v/>
      </c>
    </row>
    <row r="5" spans="1:38" ht="15" customHeight="1" x14ac:dyDescent="0.25">
      <c r="A5" s="3"/>
      <c r="B5" s="3" t="s">
        <v>71</v>
      </c>
      <c r="C5" s="89"/>
      <c r="D5" s="3"/>
      <c r="E5" s="3"/>
      <c r="F5" s="3"/>
      <c r="G5" s="3"/>
      <c r="H5" s="3"/>
      <c r="I5" s="3" t="s">
        <v>76</v>
      </c>
      <c r="J5" s="79" t="str">
        <f>IF(Benefits!$K$10="","",Benefits!$K$10)</f>
        <v/>
      </c>
      <c r="K5" s="3"/>
      <c r="L5" s="3"/>
      <c r="M5" s="3"/>
      <c r="N5" s="3"/>
      <c r="O5" s="3"/>
      <c r="Y5" s="18" t="str">
        <f>Benefits!Y4</f>
        <v>Workdays Per Month</v>
      </c>
      <c r="Z5" s="2">
        <f>Benefits!Z4</f>
        <v>20</v>
      </c>
      <c r="AC5" s="18" t="str">
        <f>Benefits!AC4</f>
        <v>Hours Per Work Month</v>
      </c>
      <c r="AD5" s="2" t="str">
        <f>Benefits!AD4</f>
        <v/>
      </c>
    </row>
    <row r="6" spans="1:38" ht="15" customHeight="1" thickBot="1" x14ac:dyDescent="0.3">
      <c r="A6" s="3"/>
      <c r="B6" s="3" t="s">
        <v>74</v>
      </c>
      <c r="C6" s="3">
        <f>IF(Benefits!C4&lt;20,20,Benefits!C4)</f>
        <v>20</v>
      </c>
      <c r="D6" s="3"/>
      <c r="E6" s="3"/>
      <c r="F6" s="3"/>
      <c r="G6" s="3"/>
      <c r="H6" s="3"/>
      <c r="I6" s="3" t="s">
        <v>77</v>
      </c>
      <c r="J6" s="79" t="str">
        <f>$C$7</f>
        <v/>
      </c>
      <c r="K6" s="3"/>
      <c r="L6" s="3"/>
      <c r="M6" s="3"/>
      <c r="N6" s="3"/>
      <c r="O6" s="3"/>
    </row>
    <row r="7" spans="1:38" ht="15" customHeight="1" thickTop="1" x14ac:dyDescent="0.25">
      <c r="A7" s="3"/>
      <c r="B7" s="21" t="s">
        <v>72</v>
      </c>
      <c r="C7" s="80" t="str">
        <f>IF(C5="","",C5*C6)</f>
        <v/>
      </c>
      <c r="D7" s="3"/>
      <c r="E7" s="3"/>
      <c r="F7" s="3"/>
      <c r="G7" s="3"/>
      <c r="H7" s="3"/>
      <c r="I7" s="21" t="s">
        <v>82</v>
      </c>
      <c r="J7" s="80" t="str">
        <f>IFERROR(IF(OR(J5="",J6=""),"",J5-J6),"")</f>
        <v/>
      </c>
      <c r="K7" s="3"/>
      <c r="L7" s="3"/>
      <c r="M7" s="3"/>
      <c r="N7" s="3"/>
      <c r="O7" s="3"/>
      <c r="Y7" s="2">
        <f>Benefits!Y6</f>
        <v>0</v>
      </c>
      <c r="Z7" s="2">
        <f>Benefits!Z6</f>
        <v>0</v>
      </c>
      <c r="AA7" s="2">
        <f>Benefits!AA6</f>
        <v>1</v>
      </c>
      <c r="AB7" s="2">
        <f>Benefits!AB6</f>
        <v>2</v>
      </c>
      <c r="AC7" s="2">
        <f>Benefits!AC6</f>
        <v>3</v>
      </c>
      <c r="AD7" s="2">
        <f>Benefits!AD6</f>
        <v>4</v>
      </c>
      <c r="AE7" s="2">
        <f>Benefits!AE6</f>
        <v>5</v>
      </c>
      <c r="AF7" s="2">
        <f>Benefits!AF6</f>
        <v>6</v>
      </c>
      <c r="AG7" s="2">
        <f>Benefits!AG6</f>
        <v>7</v>
      </c>
      <c r="AH7" s="2">
        <f>Benefits!AH6</f>
        <v>8</v>
      </c>
      <c r="AI7" s="2">
        <f>Benefits!AI6</f>
        <v>9</v>
      </c>
      <c r="AJ7" s="2">
        <f>Benefits!AJ6</f>
        <v>10</v>
      </c>
      <c r="AK7" s="2">
        <f>Benefits!AK6</f>
        <v>11</v>
      </c>
      <c r="AL7" s="2">
        <f>Benefits!AL6</f>
        <v>12</v>
      </c>
    </row>
    <row r="8" spans="1:38" ht="15" customHeight="1" x14ac:dyDescent="0.25">
      <c r="A8" s="3"/>
      <c r="B8" s="3"/>
      <c r="C8" s="3"/>
      <c r="D8" s="3"/>
      <c r="E8" s="3"/>
      <c r="F8" s="3"/>
      <c r="G8" s="3"/>
      <c r="H8" s="3"/>
      <c r="I8" s="62" t="s">
        <v>78</v>
      </c>
      <c r="J8" s="81" t="str">
        <f>IFERROR(IF(OR(J5="",J6=""),"",J5/J6),"")</f>
        <v/>
      </c>
      <c r="K8" s="3"/>
      <c r="L8" s="3"/>
      <c r="M8" s="3"/>
      <c r="N8" s="3"/>
      <c r="O8" s="3"/>
      <c r="Y8" s="33" t="str">
        <f>Benefits!Y7</f>
        <v>Benefit Type</v>
      </c>
      <c r="Z8" s="28" t="str">
        <f>Benefits!Z7</f>
        <v>Today</v>
      </c>
      <c r="AA8" s="28" t="str">
        <f>Benefits!AA7</f>
        <v>1 Month</v>
      </c>
      <c r="AB8" s="28" t="str">
        <f>Benefits!AB7</f>
        <v>2 Months</v>
      </c>
      <c r="AC8" s="28" t="str">
        <f>Benefits!AC7</f>
        <v>3 Months</v>
      </c>
      <c r="AD8" s="28" t="str">
        <f>Benefits!AD7</f>
        <v>4 Months</v>
      </c>
      <c r="AE8" s="28" t="str">
        <f>Benefits!AE7</f>
        <v>5 Months</v>
      </c>
      <c r="AF8" s="28" t="str">
        <f>Benefits!AF7</f>
        <v>6 Months</v>
      </c>
      <c r="AG8" s="28" t="str">
        <f>Benefits!AG7</f>
        <v>7 Months</v>
      </c>
      <c r="AH8" s="28" t="str">
        <f>Benefits!AH7</f>
        <v>8 Months</v>
      </c>
      <c r="AI8" s="28" t="str">
        <f>Benefits!AI7</f>
        <v>9 Months</v>
      </c>
      <c r="AJ8" s="28" t="str">
        <f>Benefits!AJ7</f>
        <v>10 Months</v>
      </c>
      <c r="AK8" s="28" t="str">
        <f>Benefits!AK7</f>
        <v>11 Months</v>
      </c>
      <c r="AL8" s="47" t="str">
        <f>Benefits!AL7</f>
        <v>1 Year</v>
      </c>
    </row>
    <row r="9" spans="1:38" ht="15" customHeight="1" x14ac:dyDescent="0.25">
      <c r="A9" s="3"/>
      <c r="K9" s="3"/>
      <c r="L9" s="3"/>
      <c r="M9" s="3"/>
      <c r="N9" s="3"/>
      <c r="O9" s="3"/>
      <c r="Y9" s="32" t="str">
        <f>Benefits!Y8</f>
        <v>Hours Saved</v>
      </c>
      <c r="Z9" s="58" t="str">
        <f>Benefits!Z8</f>
        <v/>
      </c>
      <c r="AA9" s="58" t="str">
        <f>Benefits!AA8</f>
        <v/>
      </c>
      <c r="AB9" s="58" t="str">
        <f>Benefits!AB8</f>
        <v/>
      </c>
      <c r="AC9" s="58" t="str">
        <f>Benefits!AC8</f>
        <v/>
      </c>
      <c r="AD9" s="58" t="str">
        <f>Benefits!AD8</f>
        <v/>
      </c>
      <c r="AE9" s="58" t="str">
        <f>Benefits!AE8</f>
        <v/>
      </c>
      <c r="AF9" s="58" t="str">
        <f>Benefits!AF8</f>
        <v/>
      </c>
      <c r="AG9" s="58" t="str">
        <f>Benefits!AG8</f>
        <v/>
      </c>
      <c r="AH9" s="58" t="str">
        <f>Benefits!AH8</f>
        <v/>
      </c>
      <c r="AI9" s="58" t="str">
        <f>Benefits!AI8</f>
        <v/>
      </c>
      <c r="AJ9" s="58" t="str">
        <f>Benefits!AJ8</f>
        <v/>
      </c>
      <c r="AK9" s="58" t="str">
        <f>Benefits!AK8</f>
        <v/>
      </c>
      <c r="AL9" s="59" t="str">
        <f>Benefits!AL8</f>
        <v/>
      </c>
    </row>
    <row r="10" spans="1:38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Y10" s="32" t="str">
        <f>Benefits!Y9</f>
        <v>Money Saved</v>
      </c>
      <c r="Z10" s="50" t="str">
        <f>Benefits!Z9</f>
        <v/>
      </c>
      <c r="AA10" s="34" t="str">
        <f>Benefits!AA9</f>
        <v/>
      </c>
      <c r="AB10" s="34" t="str">
        <f>Benefits!AB9</f>
        <v/>
      </c>
      <c r="AC10" s="34" t="str">
        <f>Benefits!AC9</f>
        <v/>
      </c>
      <c r="AD10" s="34" t="str">
        <f>Benefits!AD9</f>
        <v/>
      </c>
      <c r="AE10" s="34" t="str">
        <f>Benefits!AE9</f>
        <v/>
      </c>
      <c r="AF10" s="34" t="str">
        <f>Benefits!AF9</f>
        <v/>
      </c>
      <c r="AG10" s="34" t="str">
        <f>Benefits!AG9</f>
        <v/>
      </c>
      <c r="AH10" s="34" t="str">
        <f>Benefits!AH9</f>
        <v/>
      </c>
      <c r="AI10" s="34" t="str">
        <f>Benefits!AI9</f>
        <v/>
      </c>
      <c r="AJ10" s="34" t="str">
        <f>Benefits!AJ9</f>
        <v/>
      </c>
      <c r="AK10" s="34" t="str">
        <f>Benefits!AK9</f>
        <v/>
      </c>
      <c r="AL10" s="48" t="str">
        <f>Benefits!AL9</f>
        <v/>
      </c>
    </row>
    <row r="11" spans="1:38" ht="1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32"/>
      <c r="Z11" s="78"/>
      <c r="AC11" s="18"/>
      <c r="AL11" s="85"/>
    </row>
    <row r="12" spans="1:38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Y12" s="82" t="s">
        <v>79</v>
      </c>
      <c r="Z12" s="83" t="e">
        <f t="shared" ref="Z12:AL12" si="0">-$C$7</f>
        <v>#VALUE!</v>
      </c>
      <c r="AA12" s="83" t="e">
        <f t="shared" si="0"/>
        <v>#VALUE!</v>
      </c>
      <c r="AB12" s="83" t="e">
        <f t="shared" si="0"/>
        <v>#VALUE!</v>
      </c>
      <c r="AC12" s="83" t="e">
        <f t="shared" si="0"/>
        <v>#VALUE!</v>
      </c>
      <c r="AD12" s="83" t="e">
        <f t="shared" si="0"/>
        <v>#VALUE!</v>
      </c>
      <c r="AE12" s="83" t="e">
        <f t="shared" si="0"/>
        <v>#VALUE!</v>
      </c>
      <c r="AF12" s="83" t="e">
        <f t="shared" si="0"/>
        <v>#VALUE!</v>
      </c>
      <c r="AG12" s="83" t="e">
        <f t="shared" si="0"/>
        <v>#VALUE!</v>
      </c>
      <c r="AH12" s="83" t="e">
        <f t="shared" si="0"/>
        <v>#VALUE!</v>
      </c>
      <c r="AI12" s="83" t="e">
        <f t="shared" si="0"/>
        <v>#VALUE!</v>
      </c>
      <c r="AJ12" s="83" t="e">
        <f t="shared" si="0"/>
        <v>#VALUE!</v>
      </c>
      <c r="AK12" s="83" t="e">
        <f t="shared" si="0"/>
        <v>#VALUE!</v>
      </c>
      <c r="AL12" s="86" t="e">
        <f t="shared" si="0"/>
        <v>#VALUE!</v>
      </c>
    </row>
    <row r="13" spans="1:38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Y13" s="84" t="s">
        <v>80</v>
      </c>
      <c r="Z13" s="83" t="e">
        <f>-$C$7</f>
        <v>#VALUE!</v>
      </c>
      <c r="AA13" s="83" t="e">
        <f t="shared" ref="AA13:AL13" si="1">SUM(AA10,AA12)</f>
        <v>#VALUE!</v>
      </c>
      <c r="AB13" s="83" t="e">
        <f t="shared" si="1"/>
        <v>#VALUE!</v>
      </c>
      <c r="AC13" s="83" t="e">
        <f t="shared" si="1"/>
        <v>#VALUE!</v>
      </c>
      <c r="AD13" s="83" t="e">
        <f t="shared" si="1"/>
        <v>#VALUE!</v>
      </c>
      <c r="AE13" s="83" t="e">
        <f t="shared" si="1"/>
        <v>#VALUE!</v>
      </c>
      <c r="AF13" s="83" t="e">
        <f t="shared" si="1"/>
        <v>#VALUE!</v>
      </c>
      <c r="AG13" s="83" t="e">
        <f t="shared" si="1"/>
        <v>#VALUE!</v>
      </c>
      <c r="AH13" s="83" t="e">
        <f t="shared" si="1"/>
        <v>#VALUE!</v>
      </c>
      <c r="AI13" s="83" t="e">
        <f t="shared" si="1"/>
        <v>#VALUE!</v>
      </c>
      <c r="AJ13" s="83" t="e">
        <f t="shared" si="1"/>
        <v>#VALUE!</v>
      </c>
      <c r="AK13" s="83" t="e">
        <f t="shared" si="1"/>
        <v>#VALUE!</v>
      </c>
      <c r="AL13" s="86" t="e">
        <f t="shared" si="1"/>
        <v>#VALUE!</v>
      </c>
    </row>
    <row r="14" spans="1:38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Y14" s="18"/>
      <c r="Z14" s="78"/>
      <c r="AC14" s="18"/>
    </row>
    <row r="15" spans="1:38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Y15" s="18"/>
      <c r="Z15" s="78"/>
      <c r="AC15" s="18"/>
    </row>
    <row r="16" spans="1:38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Y16" s="18" t="s">
        <v>81</v>
      </c>
      <c r="Z16" s="87" t="e">
        <f>MATCH(0,Z13:AL13,1)</f>
        <v>#N/A</v>
      </c>
      <c r="AC16" s="18"/>
    </row>
    <row r="17" spans="1:29" ht="1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Y17" s="18"/>
      <c r="Z17" s="78"/>
      <c r="AC17" s="18"/>
    </row>
    <row r="18" spans="1:29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Y18" s="18"/>
      <c r="Z18" s="78"/>
      <c r="AC18" s="18"/>
    </row>
    <row r="19" spans="1:29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Y19" s="18"/>
      <c r="Z19" s="78"/>
      <c r="AC19" s="18"/>
    </row>
    <row r="20" spans="1:29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Y20" s="18"/>
      <c r="Z20" s="78"/>
      <c r="AC20" s="18"/>
    </row>
    <row r="21" spans="1:29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Y21" s="18"/>
      <c r="Z21" s="78"/>
      <c r="AC21" s="18"/>
    </row>
    <row r="22" spans="1:29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Y22" s="18"/>
      <c r="Z22" s="78"/>
      <c r="AC22" s="18"/>
    </row>
    <row r="23" spans="1:29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Y23" s="18"/>
      <c r="Z23" s="78"/>
      <c r="AC23" s="18"/>
    </row>
    <row r="24" spans="1:29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Y24" s="18"/>
      <c r="Z24" s="78"/>
      <c r="AC24" s="18"/>
    </row>
    <row r="25" spans="1:29" ht="1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Y25" s="18"/>
      <c r="Z25" s="78"/>
      <c r="AC25" s="18"/>
    </row>
    <row r="26" spans="1:29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Y26" s="18"/>
      <c r="Z26" s="78"/>
      <c r="AC26" s="18"/>
    </row>
    <row r="27" spans="1:29" ht="1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Y27" s="18"/>
      <c r="Z27" s="78"/>
      <c r="AC27" s="18"/>
    </row>
    <row r="28" spans="1:29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Y28" s="18"/>
      <c r="Z28" s="78"/>
      <c r="AC28" s="18"/>
    </row>
    <row r="29" spans="1:29" ht="1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Y29" s="18"/>
      <c r="Z29" s="78"/>
      <c r="AC29" s="18"/>
    </row>
    <row r="30" spans="1:29" ht="1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Y30" s="18"/>
      <c r="Z30" s="78"/>
      <c r="AC30" s="18"/>
    </row>
    <row r="31" spans="1:29" ht="1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Y31" s="18"/>
      <c r="Z31" s="78"/>
      <c r="AC31" s="18"/>
    </row>
    <row r="32" spans="1:29" ht="15" customHeight="1" x14ac:dyDescent="0.25">
      <c r="A32" s="3"/>
      <c r="B32" s="3"/>
      <c r="C32" s="3"/>
      <c r="D32" s="3"/>
      <c r="E32" s="3"/>
      <c r="F32" s="3"/>
      <c r="G32" s="3"/>
      <c r="H32" s="3"/>
      <c r="I32" s="88"/>
      <c r="J32" s="77"/>
      <c r="K32" s="3"/>
      <c r="L32" s="3"/>
      <c r="M32" s="3"/>
      <c r="N32" s="3"/>
      <c r="O32" s="3"/>
      <c r="Y32" s="18"/>
      <c r="Z32" s="78"/>
      <c r="AC32" s="18"/>
    </row>
    <row r="33" spans="1:29" ht="1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Y33" s="18"/>
      <c r="Z33" s="78"/>
      <c r="AC33" s="18"/>
    </row>
    <row r="34" spans="1:29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Y34" s="18"/>
      <c r="Z34" s="78"/>
      <c r="AC34" s="18"/>
    </row>
    <row r="35" spans="1:29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Y35" s="18"/>
      <c r="Z35" s="78"/>
      <c r="AC35" s="18"/>
    </row>
    <row r="36" spans="1:29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Y36" s="18"/>
      <c r="Z36" s="78"/>
      <c r="AC36" s="18"/>
    </row>
    <row r="37" spans="1:29" ht="1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Y37" s="18"/>
      <c r="Z37" s="78"/>
      <c r="AC37" s="18"/>
    </row>
    <row r="38" spans="1:29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Y38" s="18"/>
      <c r="Z38" s="78"/>
      <c r="AC38" s="18"/>
    </row>
    <row r="39" spans="1:29" ht="1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Y39" s="18"/>
      <c r="Z39" s="78"/>
      <c r="AC39" s="18"/>
    </row>
    <row r="40" spans="1:29" ht="1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Y40" s="18"/>
      <c r="Z40" s="78"/>
      <c r="AC40" s="18"/>
    </row>
    <row r="41" spans="1:29" ht="1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Y41" s="18"/>
      <c r="Z41" s="78"/>
      <c r="AC41" s="18"/>
    </row>
    <row r="42" spans="1:29" ht="1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Y42" s="18"/>
      <c r="Z42" s="78"/>
      <c r="AC42" s="18"/>
    </row>
    <row r="43" spans="1:29" ht="1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Y43" s="18"/>
      <c r="Z43" s="78"/>
      <c r="AC43" s="18"/>
    </row>
    <row r="44" spans="1:29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Y44" s="18"/>
      <c r="Z44" s="78"/>
      <c r="AC44" s="18"/>
    </row>
    <row r="45" spans="1:29" ht="1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Y45" s="18"/>
      <c r="Z45" s="78"/>
      <c r="AC45" s="18"/>
    </row>
    <row r="46" spans="1:29" ht="1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Y46" s="18"/>
      <c r="Z46" s="78"/>
      <c r="AC46" s="18"/>
    </row>
    <row r="47" spans="1:29" ht="1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Y47" s="18"/>
      <c r="Z47" s="78"/>
      <c r="AC47" s="18"/>
    </row>
    <row r="48" spans="1:29" ht="1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Y48" s="18"/>
      <c r="Z48" s="78"/>
      <c r="AC48" s="18"/>
    </row>
    <row r="49" spans="1:29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Y49" s="18"/>
      <c r="Z49" s="78"/>
      <c r="AC49" s="18"/>
    </row>
    <row r="50" spans="1:29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Y50" s="18"/>
      <c r="Z50" s="78"/>
      <c r="AC50" s="18"/>
    </row>
    <row r="51" spans="1:29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Y51" s="18"/>
      <c r="Z51" s="78"/>
      <c r="AC51" s="18"/>
    </row>
    <row r="52" spans="1:29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Y52" s="18"/>
      <c r="Z52" s="78"/>
      <c r="AC52" s="18"/>
    </row>
    <row r="53" spans="1:29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Y53" s="18"/>
      <c r="Z53" s="78"/>
      <c r="AC53" s="18"/>
    </row>
    <row r="54" spans="1:29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Y54" s="18"/>
      <c r="Z54" s="78"/>
      <c r="AC54" s="18"/>
    </row>
    <row r="55" spans="1:29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Y55" s="18"/>
      <c r="Z55" s="78"/>
      <c r="AC55" s="18"/>
    </row>
    <row r="56" spans="1:29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Y56" s="18"/>
      <c r="Z56" s="78"/>
      <c r="AC56" s="18"/>
    </row>
    <row r="57" spans="1:29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Y57" s="18"/>
      <c r="Z57" s="78"/>
      <c r="AC57" s="18"/>
    </row>
    <row r="58" spans="1:29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Y58" s="18"/>
      <c r="Z58" s="78"/>
      <c r="AC58" s="18"/>
    </row>
    <row r="59" spans="1:29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Y59" s="18"/>
      <c r="Z59" s="78"/>
      <c r="AC59" s="18"/>
    </row>
    <row r="60" spans="1:29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Y60" s="18"/>
      <c r="Z60" s="78"/>
      <c r="AC60" s="18"/>
    </row>
    <row r="61" spans="1:29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Y61" s="18"/>
      <c r="Z61" s="78"/>
      <c r="AC61" s="18"/>
    </row>
  </sheetData>
  <conditionalFormatting sqref="E1:XFD1 C2:X2 AM2:XFD61 Y7:AL10 O3:X3 C5:J8 C10:X61 K4:X9 D4:H4 J4 C3:J3 B62:XFD1048576 B1:C1">
    <cfRule type="cellIs" dxfId="1" priority="3" operator="equal">
      <formula>"No"</formula>
    </cfRule>
    <cfRule type="cellIs" dxfId="0" priority="4" operator="equal">
      <formula>"Yes"</formula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Excel Challenge</vt:lpstr>
      <vt:lpstr>Benefits</vt:lpstr>
      <vt:lpstr>ROI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dcterms:created xsi:type="dcterms:W3CDTF">2014-01-07T16:50:54Z</dcterms:created>
  <dcterms:modified xsi:type="dcterms:W3CDTF">2020-11-10T15:10:02Z</dcterms:modified>
</cp:coreProperties>
</file>